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приложение!$A$3:$E$466</definedName>
    <definedName name="_xlnm.Print_Titles" localSheetId="0">приложение!$3:$3</definedName>
    <definedName name="_xlnm.Print_Area" localSheetId="0">приложение!$A$1:$E$466</definedName>
  </definedNames>
  <calcPr calcId="145621"/>
</workbook>
</file>

<file path=xl/calcChain.xml><?xml version="1.0" encoding="utf-8"?>
<calcChain xmlns="http://schemas.openxmlformats.org/spreadsheetml/2006/main">
  <c r="D394" i="5" l="1"/>
  <c r="D332" i="5"/>
  <c r="D213" i="5"/>
  <c r="D211" i="5"/>
  <c r="D208" i="5"/>
  <c r="D188" i="5"/>
  <c r="D161" i="5"/>
  <c r="D104" i="5"/>
  <c r="D97" i="5"/>
  <c r="D94" i="5"/>
  <c r="D93" i="5" s="1"/>
  <c r="E423" i="5" l="1"/>
  <c r="E233" i="5"/>
  <c r="D224" i="5"/>
  <c r="D111" i="5"/>
  <c r="D110" i="5" s="1"/>
  <c r="D89" i="5"/>
  <c r="E50" i="5"/>
  <c r="D425" i="5" l="1"/>
  <c r="C425" i="5"/>
  <c r="E461" i="5"/>
  <c r="E436" i="5"/>
  <c r="E417" i="5"/>
  <c r="C414" i="5"/>
  <c r="C413" i="5" s="1"/>
  <c r="C412" i="5" s="1"/>
  <c r="C411" i="5" s="1"/>
  <c r="E403" i="5"/>
  <c r="D402" i="5"/>
  <c r="E402" i="5" s="1"/>
  <c r="C402" i="5"/>
  <c r="E393" i="5"/>
  <c r="C392" i="5"/>
  <c r="E391" i="5"/>
  <c r="D390" i="5"/>
  <c r="C390" i="5"/>
  <c r="E390" i="5" l="1"/>
  <c r="E344" i="5"/>
  <c r="D343" i="5"/>
  <c r="C343" i="5"/>
  <c r="E336" i="5"/>
  <c r="D335" i="5"/>
  <c r="C335" i="5"/>
  <c r="E327" i="5"/>
  <c r="D326" i="5"/>
  <c r="C326" i="5"/>
  <c r="E293" i="5"/>
  <c r="D292" i="5"/>
  <c r="C292" i="5"/>
  <c r="E288" i="5"/>
  <c r="C287" i="5"/>
  <c r="E282" i="5"/>
  <c r="D281" i="5"/>
  <c r="C281" i="5"/>
  <c r="E279" i="5"/>
  <c r="E256" i="5"/>
  <c r="D255" i="5"/>
  <c r="C255" i="5"/>
  <c r="E216" i="5"/>
  <c r="C215" i="5"/>
  <c r="C210" i="5" s="1"/>
  <c r="E196" i="5"/>
  <c r="D195" i="5"/>
  <c r="C195" i="5"/>
  <c r="D193" i="5"/>
  <c r="E343" i="5" l="1"/>
  <c r="E326" i="5"/>
  <c r="E335" i="5"/>
  <c r="E255" i="5"/>
  <c r="E281" i="5"/>
  <c r="E292" i="5"/>
  <c r="E195" i="5"/>
  <c r="E149" i="5"/>
  <c r="D92" i="5"/>
  <c r="D66" i="5" l="1"/>
  <c r="D10" i="5"/>
  <c r="D392" i="5" l="1"/>
  <c r="E392" i="5" s="1"/>
  <c r="D301" i="5"/>
  <c r="D287" i="5"/>
  <c r="E287" i="5" s="1"/>
  <c r="D204" i="5" l="1"/>
  <c r="D124" i="5"/>
  <c r="D63" i="5"/>
  <c r="D215" i="5" l="1"/>
  <c r="D210" i="5" s="1"/>
  <c r="D182" i="5"/>
  <c r="E109" i="5"/>
  <c r="E215" i="5" l="1"/>
  <c r="E132" i="5"/>
  <c r="E451" i="5"/>
  <c r="D409" i="5"/>
  <c r="E375" i="5"/>
  <c r="D374" i="5"/>
  <c r="C374" i="5"/>
  <c r="E331" i="5"/>
  <c r="D330" i="5"/>
  <c r="C330" i="5"/>
  <c r="E324" i="5"/>
  <c r="D323" i="5"/>
  <c r="C323" i="5"/>
  <c r="E306" i="5"/>
  <c r="D305" i="5"/>
  <c r="C305" i="5"/>
  <c r="E300" i="5"/>
  <c r="E302" i="5"/>
  <c r="C301" i="5"/>
  <c r="D299" i="5"/>
  <c r="C299" i="5"/>
  <c r="E296" i="5"/>
  <c r="D294" i="5"/>
  <c r="C294" i="5"/>
  <c r="E295" i="5"/>
  <c r="D289" i="5"/>
  <c r="C289" i="5"/>
  <c r="D285" i="5"/>
  <c r="C285" i="5"/>
  <c r="E284" i="5"/>
  <c r="E286" i="5"/>
  <c r="E290" i="5"/>
  <c r="D283" i="5"/>
  <c r="C283" i="5"/>
  <c r="E374" i="5" l="1"/>
  <c r="E330" i="5"/>
  <c r="E323" i="5"/>
  <c r="E289" i="5"/>
  <c r="E299" i="5"/>
  <c r="E301" i="5"/>
  <c r="E283" i="5"/>
  <c r="E305" i="5"/>
  <c r="E285" i="5"/>
  <c r="E280" i="5" l="1"/>
  <c r="E278" i="5"/>
  <c r="D277" i="5"/>
  <c r="C277" i="5"/>
  <c r="E276" i="5"/>
  <c r="D275" i="5"/>
  <c r="C275" i="5"/>
  <c r="E274" i="5"/>
  <c r="D273" i="5"/>
  <c r="C273" i="5"/>
  <c r="E264" i="5"/>
  <c r="D263" i="5"/>
  <c r="C263" i="5"/>
  <c r="E262" i="5"/>
  <c r="D261" i="5"/>
  <c r="C261" i="5"/>
  <c r="E250" i="5"/>
  <c r="D249" i="5"/>
  <c r="C249" i="5"/>
  <c r="E236" i="5"/>
  <c r="D235" i="5"/>
  <c r="C235" i="5"/>
  <c r="E220" i="5"/>
  <c r="D219" i="5"/>
  <c r="C219" i="5"/>
  <c r="C218" i="5" s="1"/>
  <c r="E207" i="5"/>
  <c r="E201" i="5"/>
  <c r="E203" i="5"/>
  <c r="D206" i="5"/>
  <c r="C206" i="5"/>
  <c r="D202" i="5"/>
  <c r="C202" i="5"/>
  <c r="D200" i="5"/>
  <c r="C200" i="5"/>
  <c r="C199" i="5" s="1"/>
  <c r="E189" i="5"/>
  <c r="E192" i="5"/>
  <c r="E181" i="5"/>
  <c r="E183" i="5"/>
  <c r="E187" i="5"/>
  <c r="E175" i="5"/>
  <c r="E177" i="5"/>
  <c r="E179" i="5"/>
  <c r="C182" i="5"/>
  <c r="D191" i="5"/>
  <c r="C191" i="5"/>
  <c r="C188" i="5"/>
  <c r="D186" i="5"/>
  <c r="C186" i="5"/>
  <c r="D180" i="5"/>
  <c r="C180" i="5"/>
  <c r="D178" i="5"/>
  <c r="C178" i="5"/>
  <c r="D176" i="5"/>
  <c r="C176" i="5"/>
  <c r="D174" i="5"/>
  <c r="C174" i="5"/>
  <c r="C173" i="5" s="1"/>
  <c r="E156" i="5"/>
  <c r="C155" i="5"/>
  <c r="C130" i="5"/>
  <c r="E83" i="5"/>
  <c r="E210" i="5" l="1"/>
  <c r="E176" i="5"/>
  <c r="E178" i="5"/>
  <c r="E174" i="5"/>
  <c r="D173" i="5"/>
  <c r="C172" i="5"/>
  <c r="D199" i="5"/>
  <c r="E199" i="5" s="1"/>
  <c r="E277" i="5"/>
  <c r="E261" i="5"/>
  <c r="E273" i="5"/>
  <c r="E275" i="5"/>
  <c r="E249" i="5"/>
  <c r="E263" i="5"/>
  <c r="E180" i="5"/>
  <c r="E206" i="5"/>
  <c r="E235" i="5"/>
  <c r="E182" i="5"/>
  <c r="E186" i="5"/>
  <c r="E188" i="5"/>
  <c r="E191" i="5"/>
  <c r="E200" i="5"/>
  <c r="E202" i="5"/>
  <c r="E219" i="5"/>
  <c r="D218" i="5"/>
  <c r="E218" i="5" l="1"/>
  <c r="E173" i="5"/>
  <c r="D36" i="5" l="1"/>
  <c r="C36" i="5"/>
  <c r="E38" i="5"/>
  <c r="D33" i="5"/>
  <c r="C33" i="5"/>
  <c r="E35" i="5"/>
  <c r="D30" i="5"/>
  <c r="C30" i="5"/>
  <c r="E32" i="5"/>
  <c r="D27" i="5"/>
  <c r="C27" i="5"/>
  <c r="E29" i="5"/>
  <c r="E26" i="5"/>
  <c r="E25" i="5"/>
  <c r="E23" i="5"/>
  <c r="D20" i="5" l="1"/>
  <c r="D17" i="5" s="1"/>
  <c r="C20" i="5"/>
  <c r="D16" i="5" l="1"/>
  <c r="E401" i="5"/>
  <c r="D400" i="5"/>
  <c r="C400" i="5"/>
  <c r="D345" i="5"/>
  <c r="D155" i="5"/>
  <c r="E155" i="5" s="1"/>
  <c r="E125" i="5"/>
  <c r="E8" i="5"/>
  <c r="E9" i="5"/>
  <c r="E11" i="5"/>
  <c r="E12" i="5"/>
  <c r="E13" i="5"/>
  <c r="E14" i="5"/>
  <c r="E18" i="5"/>
  <c r="E19" i="5"/>
  <c r="E21" i="5"/>
  <c r="E22" i="5"/>
  <c r="E28" i="5"/>
  <c r="E31" i="5"/>
  <c r="E34" i="5"/>
  <c r="E37" i="5"/>
  <c r="E42" i="5"/>
  <c r="E45" i="5"/>
  <c r="E53" i="5"/>
  <c r="E54" i="5"/>
  <c r="E56" i="5"/>
  <c r="E57" i="5"/>
  <c r="E58" i="5"/>
  <c r="E61" i="5"/>
  <c r="E62" i="5"/>
  <c r="E64" i="5"/>
  <c r="E68" i="5"/>
  <c r="E70" i="5"/>
  <c r="E71" i="5"/>
  <c r="E73" i="5"/>
  <c r="E74" i="5"/>
  <c r="E75" i="5"/>
  <c r="E76" i="5"/>
  <c r="E77" i="5"/>
  <c r="E79" i="5"/>
  <c r="E80" i="5"/>
  <c r="E82" i="5"/>
  <c r="E84" i="5"/>
  <c r="E85" i="5"/>
  <c r="E86" i="5"/>
  <c r="E87" i="5"/>
  <c r="E115" i="5"/>
  <c r="E117" i="5"/>
  <c r="E119" i="5"/>
  <c r="E122" i="5"/>
  <c r="E128" i="5"/>
  <c r="E129" i="5"/>
  <c r="E131" i="5"/>
  <c r="E136" i="5"/>
  <c r="E137" i="5"/>
  <c r="E139" i="5"/>
  <c r="E142" i="5"/>
  <c r="E143" i="5"/>
  <c r="E144" i="5"/>
  <c r="E147" i="5"/>
  <c r="E148" i="5"/>
  <c r="E151" i="5"/>
  <c r="E153" i="5"/>
  <c r="E158" i="5"/>
  <c r="E165" i="5"/>
  <c r="E168" i="5"/>
  <c r="E171" i="5"/>
  <c r="E230" i="5"/>
  <c r="E232" i="5"/>
  <c r="E238" i="5"/>
  <c r="E239" i="5"/>
  <c r="E240" i="5"/>
  <c r="E242" i="5"/>
  <c r="E244" i="5"/>
  <c r="E246" i="5"/>
  <c r="E248" i="5"/>
  <c r="E252" i="5"/>
  <c r="E254" i="5"/>
  <c r="E258" i="5"/>
  <c r="E260" i="5"/>
  <c r="E266" i="5"/>
  <c r="E268" i="5"/>
  <c r="E270" i="5"/>
  <c r="E272" i="5"/>
  <c r="E291" i="5"/>
  <c r="E294" i="5"/>
  <c r="E298" i="5"/>
  <c r="E304" i="5"/>
  <c r="E308" i="5"/>
  <c r="E310" i="5"/>
  <c r="E312" i="5"/>
  <c r="E314" i="5"/>
  <c r="E316" i="5"/>
  <c r="E318" i="5"/>
  <c r="E319" i="5"/>
  <c r="E321" i="5"/>
  <c r="E322" i="5"/>
  <c r="E325" i="5"/>
  <c r="E329" i="5"/>
  <c r="E338" i="5"/>
  <c r="E340" i="5"/>
  <c r="E341" i="5"/>
  <c r="E342" i="5"/>
  <c r="E346" i="5"/>
  <c r="E348" i="5"/>
  <c r="E350" i="5"/>
  <c r="E352" i="5"/>
  <c r="E354" i="5"/>
  <c r="E356" i="5"/>
  <c r="E358" i="5"/>
  <c r="E360" i="5"/>
  <c r="E362" i="5"/>
  <c r="E363" i="5"/>
  <c r="E365" i="5"/>
  <c r="E367" i="5"/>
  <c r="E369" i="5"/>
  <c r="E371" i="5"/>
  <c r="E373" i="5"/>
  <c r="E377" i="5"/>
  <c r="E378" i="5"/>
  <c r="E380" i="5"/>
  <c r="E381" i="5"/>
  <c r="E383" i="5"/>
  <c r="E384" i="5"/>
  <c r="E386" i="5"/>
  <c r="E388" i="5"/>
  <c r="E397" i="5"/>
  <c r="E399" i="5"/>
  <c r="E405" i="5"/>
  <c r="E407" i="5"/>
  <c r="E410" i="5"/>
  <c r="E452" i="5"/>
  <c r="E454" i="5"/>
  <c r="C424" i="5"/>
  <c r="D414" i="5"/>
  <c r="D413" i="5" s="1"/>
  <c r="D408" i="5"/>
  <c r="C409" i="5"/>
  <c r="E409" i="5" s="1"/>
  <c r="D406" i="5"/>
  <c r="C406" i="5"/>
  <c r="E406" i="5" s="1"/>
  <c r="D404" i="5"/>
  <c r="C404" i="5"/>
  <c r="D398" i="5"/>
  <c r="C398" i="5"/>
  <c r="D396" i="5"/>
  <c r="C396" i="5"/>
  <c r="D387" i="5"/>
  <c r="C387" i="5"/>
  <c r="D385" i="5"/>
  <c r="C385" i="5"/>
  <c r="D382" i="5"/>
  <c r="C382" i="5"/>
  <c r="C379" i="5" s="1"/>
  <c r="D376" i="5"/>
  <c r="C376" i="5"/>
  <c r="E376" i="5" s="1"/>
  <c r="D372" i="5"/>
  <c r="C372" i="5"/>
  <c r="D370" i="5"/>
  <c r="C370" i="5"/>
  <c r="D368" i="5"/>
  <c r="C368" i="5"/>
  <c r="D366" i="5"/>
  <c r="C366" i="5"/>
  <c r="D364" i="5"/>
  <c r="C364" i="5"/>
  <c r="D361" i="5"/>
  <c r="C361" i="5"/>
  <c r="D359" i="5"/>
  <c r="C359" i="5"/>
  <c r="D357" i="5"/>
  <c r="C357" i="5"/>
  <c r="D355" i="5"/>
  <c r="C355" i="5"/>
  <c r="D353" i="5"/>
  <c r="C353" i="5"/>
  <c r="D351" i="5"/>
  <c r="C351" i="5"/>
  <c r="D349" i="5"/>
  <c r="C349" i="5"/>
  <c r="D347" i="5"/>
  <c r="C347" i="5"/>
  <c r="C345" i="5"/>
  <c r="D339" i="5"/>
  <c r="C339" i="5"/>
  <c r="D337" i="5"/>
  <c r="C337" i="5"/>
  <c r="D328" i="5"/>
  <c r="C328" i="5"/>
  <c r="D320" i="5"/>
  <c r="C320" i="5"/>
  <c r="D317" i="5"/>
  <c r="D315" i="5"/>
  <c r="C315" i="5"/>
  <c r="D313" i="5"/>
  <c r="C313" i="5"/>
  <c r="D311" i="5"/>
  <c r="C311" i="5"/>
  <c r="D309" i="5"/>
  <c r="C309" i="5"/>
  <c r="D307" i="5"/>
  <c r="C307" i="5"/>
  <c r="D303" i="5"/>
  <c r="C303" i="5"/>
  <c r="D297" i="5"/>
  <c r="C297" i="5"/>
  <c r="D271" i="5"/>
  <c r="C271" i="5"/>
  <c r="D269" i="5"/>
  <c r="C269" i="5"/>
  <c r="D267" i="5"/>
  <c r="C267" i="5"/>
  <c r="D265" i="5"/>
  <c r="C265" i="5"/>
  <c r="D259" i="5"/>
  <c r="C259" i="5"/>
  <c r="D257" i="5"/>
  <c r="C257" i="5"/>
  <c r="D253" i="5"/>
  <c r="C253" i="5"/>
  <c r="E253" i="5" s="1"/>
  <c r="D251" i="5"/>
  <c r="C251" i="5"/>
  <c r="D247" i="5"/>
  <c r="C247" i="5"/>
  <c r="D245" i="5"/>
  <c r="C245" i="5"/>
  <c r="D243" i="5"/>
  <c r="C243" i="5"/>
  <c r="D241" i="5"/>
  <c r="C241" i="5"/>
  <c r="D237" i="5"/>
  <c r="C237" i="5"/>
  <c r="D231" i="5"/>
  <c r="C231" i="5"/>
  <c r="D229" i="5"/>
  <c r="D228" i="5" s="1"/>
  <c r="C229" i="5"/>
  <c r="C228" i="5" s="1"/>
  <c r="D222" i="5"/>
  <c r="D221" i="5" s="1"/>
  <c r="D197" i="5"/>
  <c r="D172" i="5" s="1"/>
  <c r="D170" i="5"/>
  <c r="D169" i="5" s="1"/>
  <c r="D167" i="5"/>
  <c r="D166" i="5" s="1"/>
  <c r="D164" i="5"/>
  <c r="D157" i="5"/>
  <c r="D152" i="5"/>
  <c r="D150" i="5"/>
  <c r="D141" i="5"/>
  <c r="D140" i="5" s="1"/>
  <c r="D138" i="5"/>
  <c r="D135" i="5"/>
  <c r="C135" i="5"/>
  <c r="D130" i="5"/>
  <c r="D127" i="5" s="1"/>
  <c r="D123" i="5"/>
  <c r="D121" i="5"/>
  <c r="D120" i="5" s="1"/>
  <c r="D118" i="5"/>
  <c r="D116" i="5"/>
  <c r="D114" i="5"/>
  <c r="D108" i="5"/>
  <c r="D102" i="5"/>
  <c r="D88" i="5" s="1"/>
  <c r="D81" i="5"/>
  <c r="D78" i="5"/>
  <c r="D72" i="5"/>
  <c r="D60" i="5"/>
  <c r="D55" i="5"/>
  <c r="D52" i="5"/>
  <c r="D48" i="5"/>
  <c r="D44" i="5"/>
  <c r="D41" i="5"/>
  <c r="E33" i="5"/>
  <c r="D7" i="5"/>
  <c r="D6" i="5" s="1"/>
  <c r="C7" i="5"/>
  <c r="C6" i="5" s="1"/>
  <c r="C317" i="5"/>
  <c r="C17" i="5"/>
  <c r="C141" i="5"/>
  <c r="C140" i="5" s="1"/>
  <c r="C78" i="5"/>
  <c r="C60" i="5"/>
  <c r="C55" i="5"/>
  <c r="C52" i="5"/>
  <c r="C44" i="5"/>
  <c r="C41" i="5"/>
  <c r="E20" i="5"/>
  <c r="C10" i="5"/>
  <c r="C408" i="5"/>
  <c r="E408" i="5" s="1"/>
  <c r="C170" i="5"/>
  <c r="C169" i="5" s="1"/>
  <c r="C167" i="5"/>
  <c r="C166" i="5" s="1"/>
  <c r="C164" i="5"/>
  <c r="E164" i="5" s="1"/>
  <c r="C157" i="5"/>
  <c r="C154" i="5" s="1"/>
  <c r="C152" i="5"/>
  <c r="C150" i="5"/>
  <c r="C138" i="5"/>
  <c r="C127" i="5"/>
  <c r="C124" i="5"/>
  <c r="C123" i="5" s="1"/>
  <c r="C121" i="5"/>
  <c r="C120" i="5" s="1"/>
  <c r="C118" i="5"/>
  <c r="C116" i="5"/>
  <c r="C114" i="5"/>
  <c r="C108" i="5"/>
  <c r="C81" i="5"/>
  <c r="C72" i="5"/>
  <c r="C69" i="5" s="1"/>
  <c r="C63" i="5"/>
  <c r="E63" i="5" s="1"/>
  <c r="E30" i="5"/>
  <c r="D424" i="5"/>
  <c r="E364" i="5"/>
  <c r="E389" i="5"/>
  <c r="E353" i="5"/>
  <c r="D234" i="5" l="1"/>
  <c r="D379" i="5"/>
  <c r="E78" i="5"/>
  <c r="E259" i="5"/>
  <c r="E271" i="5"/>
  <c r="D334" i="5"/>
  <c r="E414" i="5"/>
  <c r="E413" i="5"/>
  <c r="E339" i="5"/>
  <c r="E370" i="5"/>
  <c r="C234" i="5"/>
  <c r="E398" i="5"/>
  <c r="C334" i="5"/>
  <c r="E317" i="5"/>
  <c r="E345" i="5"/>
  <c r="E130" i="5"/>
  <c r="E167" i="5"/>
  <c r="E118" i="5"/>
  <c r="E152" i="5"/>
  <c r="C146" i="5"/>
  <c r="E157" i="5"/>
  <c r="E150" i="5"/>
  <c r="D69" i="5"/>
  <c r="D65" i="5" s="1"/>
  <c r="E55" i="5"/>
  <c r="E379" i="5"/>
  <c r="E228" i="5"/>
  <c r="E257" i="5"/>
  <c r="E328" i="5"/>
  <c r="E349" i="5"/>
  <c r="E361" i="5"/>
  <c r="E366" i="5"/>
  <c r="E372" i="5"/>
  <c r="E385" i="5"/>
  <c r="E387" i="5"/>
  <c r="E404" i="5"/>
  <c r="E52" i="5"/>
  <c r="E108" i="5"/>
  <c r="E396" i="5"/>
  <c r="E7" i="5"/>
  <c r="D154" i="5"/>
  <c r="E154" i="5" s="1"/>
  <c r="E425" i="5"/>
  <c r="D40" i="5"/>
  <c r="D39" i="5" s="1"/>
  <c r="E135" i="5"/>
  <c r="E123" i="5"/>
  <c r="E10" i="5"/>
  <c r="C59" i="5"/>
  <c r="E60" i="5"/>
  <c r="E72" i="5"/>
  <c r="E124" i="5"/>
  <c r="E231" i="5"/>
  <c r="E320" i="5"/>
  <c r="E337" i="5"/>
  <c r="D412" i="5"/>
  <c r="E229" i="5"/>
  <c r="C134" i="5"/>
  <c r="C126" i="5" s="1"/>
  <c r="E41" i="5"/>
  <c r="E368" i="5"/>
  <c r="E116" i="5"/>
  <c r="D59" i="5"/>
  <c r="E81" i="5"/>
  <c r="C145" i="5"/>
  <c r="E141" i="5"/>
  <c r="E138" i="5"/>
  <c r="E297" i="5"/>
  <c r="E243" i="5"/>
  <c r="E265" i="5"/>
  <c r="E269" i="5"/>
  <c r="E351" i="5"/>
  <c r="E355" i="5"/>
  <c r="E357" i="5"/>
  <c r="E382" i="5"/>
  <c r="D113" i="5"/>
  <c r="D107" i="5" s="1"/>
  <c r="D134" i="5"/>
  <c r="D126" i="5" s="1"/>
  <c r="E44" i="5"/>
  <c r="E121" i="5"/>
  <c r="E170" i="5"/>
  <c r="E237" i="5"/>
  <c r="E241" i="5"/>
  <c r="E309" i="5"/>
  <c r="E313" i="5"/>
  <c r="E315" i="5"/>
  <c r="D159" i="5"/>
  <c r="C113" i="5"/>
  <c r="E166" i="5"/>
  <c r="E127" i="5"/>
  <c r="E169" i="5"/>
  <c r="E247" i="5"/>
  <c r="E251" i="5"/>
  <c r="E303" i="5"/>
  <c r="E307" i="5"/>
  <c r="D51" i="5"/>
  <c r="C51" i="5"/>
  <c r="C40" i="5"/>
  <c r="C39" i="5" s="1"/>
  <c r="E347" i="5"/>
  <c r="E359" i="5"/>
  <c r="E424" i="5"/>
  <c r="E400" i="5"/>
  <c r="E114" i="5"/>
  <c r="E245" i="5"/>
  <c r="E267" i="5"/>
  <c r="E311" i="5"/>
  <c r="E36" i="5"/>
  <c r="E27" i="5"/>
  <c r="D5" i="5"/>
  <c r="C5" i="5"/>
  <c r="E6" i="5"/>
  <c r="C65" i="5"/>
  <c r="C16" i="5"/>
  <c r="E16" i="5" s="1"/>
  <c r="E17" i="5"/>
  <c r="E120" i="5"/>
  <c r="E140" i="5"/>
  <c r="C160" i="5"/>
  <c r="D411" i="5" l="1"/>
  <c r="E411" i="5" s="1"/>
  <c r="E412" i="5"/>
  <c r="C226" i="5"/>
  <c r="D145" i="5"/>
  <c r="E145" i="5" s="1"/>
  <c r="E59" i="5"/>
  <c r="E39" i="5"/>
  <c r="E334" i="5"/>
  <c r="E146" i="5"/>
  <c r="D226" i="5"/>
  <c r="E69" i="5"/>
  <c r="E134" i="5"/>
  <c r="E40" i="5"/>
  <c r="C227" i="5"/>
  <c r="D227" i="5"/>
  <c r="E234" i="5"/>
  <c r="E113" i="5"/>
  <c r="C107" i="5"/>
  <c r="E107" i="5" s="1"/>
  <c r="E65" i="5"/>
  <c r="E172" i="5"/>
  <c r="E51" i="5"/>
  <c r="E126" i="5"/>
  <c r="E5" i="5"/>
  <c r="E160" i="5"/>
  <c r="C159" i="5"/>
  <c r="E226" i="5" l="1"/>
  <c r="D4" i="5"/>
  <c r="D466" i="5" s="1"/>
  <c r="E227" i="5"/>
  <c r="C4" i="5"/>
  <c r="C466" i="5" s="1"/>
  <c r="E159" i="5"/>
  <c r="E4" i="5" l="1"/>
  <c r="E466" i="5"/>
</calcChain>
</file>

<file path=xl/sharedStrings.xml><?xml version="1.0" encoding="utf-8"?>
<sst xmlns="http://schemas.openxmlformats.org/spreadsheetml/2006/main" count="932" uniqueCount="928">
  <si>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</si>
  <si>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</si>
  <si>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</si>
  <si>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</si>
  <si>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</si>
  <si>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</si>
  <si>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</si>
  <si>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</si>
  <si>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</si>
  <si>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</si>
  <si>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</si>
  <si>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</si>
  <si>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</si>
  <si>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</si>
  <si>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</si>
  <si>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</si>
  <si>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</si>
  <si>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</si>
  <si>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</si>
  <si>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</si>
  <si>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</si>
  <si>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</si>
  <si>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</si>
  <si>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</si>
  <si>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</si>
  <si>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</si>
  <si>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</si>
  <si>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</si>
  <si>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</si>
  <si>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</si>
  <si>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</si>
  <si>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</si>
  <si>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</si>
  <si>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</si>
  <si>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</si>
  <si>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</si>
  <si>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</si>
  <si>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</si>
  <si>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</si>
  <si>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</si>
  <si>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</si>
  <si>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</si>
  <si>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</si>
  <si>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</si>
  <si>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</si>
  <si>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</si>
  <si>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</si>
  <si>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</si>
  <si>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</si>
  <si>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</si>
  <si>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</si>
  <si>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</si>
  <si>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</si>
  <si>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</si>
  <si>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</si>
  <si>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</si>
  <si>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</si>
  <si>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</si>
  <si>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</si>
  <si>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</si>
  <si>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</si>
  <si>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</si>
  <si>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</si>
  <si>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</si>
  <si>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</si>
  <si>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</si>
  <si>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</si>
  <si>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</si>
  <si>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</si>
  <si>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</si>
  <si>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</si>
  <si>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</si>
  <si>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</si>
  <si>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</si>
  <si>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</si>
  <si>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</si>
  <si>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</si>
  <si>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</si>
  <si>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</si>
  <si>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</si>
  <si>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</si>
  <si>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</si>
  <si>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</si>
  <si>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</si>
  <si>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</si>
  <si>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</si>
  <si>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</si>
  <si>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</si>
  <si>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</si>
  <si>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</si>
  <si>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</si>
  <si>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</si>
  <si>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</si>
  <si>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</si>
  <si>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</si>
  <si>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</si>
  <si>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</si>
  <si>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</si>
  <si>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</si>
  <si>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</si>
  <si>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</si>
  <si>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</si>
  <si>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</si>
  <si>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</si>
  <si>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</si>
  <si>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</si>
  <si>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</si>
  <si>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</si>
  <si>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</si>
  <si>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</si>
  <si>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</si>
  <si>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</si>
  <si>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</si>
  <si>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</si>
  <si>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</si>
  <si>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</si>
  <si>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</si>
  <si>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</si>
  <si>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</si>
  <si>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</si>
  <si>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</si>
  <si>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</si>
  <si>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</si>
  <si>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</si>
  <si>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</si>
  <si>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</si>
  <si>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</si>
  <si>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</si>
  <si>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</si>
  <si>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</si>
  <si>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</si>
  <si>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</si>
  <si>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</si>
  <si>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</si>
  <si>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</si>
  <si>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</si>
  <si>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</si>
  <si>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</si>
  <si>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</si>
  <si>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</si>
  <si>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</si>
  <si>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</si>
  <si>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</si>
  <si>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</si>
  <si>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</si>
  <si>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</si>
  <si>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</si>
  <si>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</si>
  <si>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</si>
  <si>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</si>
  <si>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</si>
  <si>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</si>
  <si>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</si>
  <si>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</si>
  <si>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</si>
  <si>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</si>
  <si>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</si>
  <si>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</si>
  <si>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</si>
  <si>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</si>
  <si>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</si>
  <si>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</si>
  <si>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</si>
  <si>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</si>
  <si>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</si>
  <si>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</si>
  <si>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</si>
  <si>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</si>
  <si>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</si>
  <si>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</si>
  <si>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</si>
  <si>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</si>
  <si>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</si>
  <si>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</si>
  <si>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</si>
  <si>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</si>
  <si>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</si>
  <si>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</si>
  <si>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</si>
  <si>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</si>
  <si>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</si>
  <si>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</si>
  <si>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</si>
  <si>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</si>
  <si>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</si>
  <si>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</si>
  <si>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</si>
  <si>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</si>
  <si>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</si>
  <si>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</si>
  <si>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</si>
  <si>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</si>
  <si>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</si>
  <si>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</si>
  <si>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</si>
  <si>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</si>
  <si>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</si>
  <si>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</si>
  <si>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</si>
  <si>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</si>
  <si>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</si>
  <si>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</si>
  <si>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</si>
  <si>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</si>
  <si>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</si>
  <si>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</si>
  <si>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</si>
  <si>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</si>
  <si>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</si>
  <si>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</si>
  <si>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</si>
  <si>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</si>
  <si>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</si>
  <si>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</si>
  <si>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</si>
  <si>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</si>
  <si>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</si>
  <si>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</si>
  <si>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</si>
  <si>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</si>
  <si>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</si>
  <si>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</si>
  <si>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</si>
  <si>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</si>
  <si>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</si>
  <si>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</si>
  <si>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</si>
  <si>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</si>
  <si>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</si>
  <si>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</si>
  <si>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</si>
  <si>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</si>
  <si>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</si>
  <si>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</si>
  <si>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</si>
  <si>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</si>
  <si>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</si>
  <si>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</si>
  <si>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</si>
  <si>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</si>
  <si>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</si>
  <si>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</si>
  <si>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</si>
  <si>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</si>
  <si>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</si>
  <si>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</si>
  <si>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</si>
  <si>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</si>
  <si>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</si>
  <si>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</si>
  <si>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</si>
  <si>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</si>
  <si>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</si>
  <si>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</si>
  <si>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</si>
  <si>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</si>
  <si>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</si>
  <si>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</si>
  <si>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</si>
  <si>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</si>
  <si>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</si>
  <si>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</si>
  <si>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</si>
  <si>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</si>
  <si>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</si>
  <si>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</si>
  <si>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</si>
  <si>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</si>
  <si>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</si>
  <si>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</si>
  <si>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</si>
  <si>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</si>
  <si>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</si>
  <si>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</si>
  <si>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</si>
  <si>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</si>
  <si>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</si>
  <si>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</si>
  <si>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</si>
  <si>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</si>
  <si>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</si>
  <si>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</si>
  <si>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</si>
  <si>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</si>
  <si>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</si>
  <si>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</si>
  <si>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</si>
  <si>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</si>
  <si>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</si>
  <si>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</si>
  <si>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</si>
  <si>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</si>
  <si>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</si>
  <si>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</si>
  <si>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</si>
  <si>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</si>
  <si>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</si>
  <si>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</si>
  <si>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</si>
  <si>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</si>
  <si>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</si>
  <si>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</si>
  <si>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</si>
  <si>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</si>
  <si>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</si>
  <si>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</si>
  <si>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</si>
  <si>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</si>
  <si>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</si>
  <si>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</si>
  <si>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</si>
  <si>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</si>
  <si>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</si>
  <si>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</si>
  <si>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</si>
  <si>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</si>
  <si>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</si>
  <si>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</si>
  <si>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</si>
  <si>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</si>
  <si>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</si>
  <si>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</si>
  <si>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</si>
  <si>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</si>
  <si>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</si>
  <si>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</si>
  <si>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</si>
  <si>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</si>
  <si>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</si>
  <si>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</si>
  <si>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</si>
  <si>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</si>
  <si>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</si>
  <si>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</si>
  <si>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</si>
  <si>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</si>
  <si>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</si>
  <si>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</si>
  <si>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</si>
  <si>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</si>
  <si>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</si>
  <si>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</si>
  <si>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</si>
  <si>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</si>
  <si>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</si>
  <si>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</si>
  <si>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</si>
  <si>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</si>
  <si>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</si>
  <si>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</si>
  <si>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</si>
  <si>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</si>
  <si>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</si>
  <si>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</si>
  <si>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</si>
  <si>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</si>
  <si>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</si>
  <si>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</si>
  <si>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</si>
  <si>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</si>
  <si>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</si>
  <si>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</si>
  <si>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</si>
  <si>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</si>
  <si>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</si>
  <si>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</si>
  <si>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</si>
  <si>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</si>
  <si>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</si>
  <si>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</si>
  <si>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</si>
  <si>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</si>
  <si>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</si>
  <si>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</si>
  <si>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</si>
  <si>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</si>
  <si>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</si>
  <si>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</si>
  <si>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</si>
  <si>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</si>
  <si>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</si>
  <si>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</si>
  <si>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</si>
  <si>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</si>
  <si>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</si>
  <si>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</si>
  <si>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</si>
  <si>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</si>
  <si>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</si>
  <si>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</si>
  <si>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</si>
  <si>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</si>
  <si>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</si>
  <si>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</si>
  <si>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</si>
  <si>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</si>
  <si>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</si>
  <si>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</si>
  <si>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</si>
  <si>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</si>
  <si>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</si>
  <si>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</si>
  <si>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</si>
  <si>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</si>
  <si>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</si>
  <si>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</si>
  <si>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</si>
  <si>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</si>
  <si>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</si>
  <si>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</si>
  <si>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</si>
  <si>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</si>
  <si>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</si>
  <si>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</si>
  <si>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</si>
  <si>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</si>
  <si>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</si>
  <si>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</si>
  <si>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</si>
  <si>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</si>
  <si>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</si>
  <si>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</si>
  <si>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</si>
  <si>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</si>
  <si>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</si>
  <si>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</si>
  <si>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</si>
  <si>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</si>
  <si>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</si>
  <si>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</si>
  <si>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</si>
  <si>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</si>
  <si>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</si>
  <si>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</si>
  <si>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</si>
  <si>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</si>
  <si>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</si>
  <si>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</si>
  <si>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</si>
  <si>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</si>
  <si>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</si>
  <si>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</si>
  <si>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</si>
  <si>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</si>
  <si>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</si>
  <si>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</si>
  <si>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</si>
  <si>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</si>
  <si>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</si>
  <si>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</si>
  <si>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</si>
  <si>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</si>
  <si>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</si>
  <si>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</si>
  <si>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</si>
  <si>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</si>
  <si>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</si>
  <si>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</si>
  <si>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</si>
  <si>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</si>
  <si>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</si>
  <si>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</si>
  <si>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</si>
  <si>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</si>
  <si>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</si>
  <si>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</si>
  <si>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</si>
  <si>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</si>
  <si>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</si>
  <si>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</si>
  <si>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</si>
  <si>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</si>
  <si>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</si>
  <si>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</si>
  <si>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</si>
  <si>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</si>
  <si>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</si>
  <si>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</si>
  <si>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</si>
  <si>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</si>
  <si>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</si>
  <si>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</si>
  <si>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</si>
  <si>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</si>
  <si>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</si>
  <si>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</si>
  <si>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</si>
  <si>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</si>
  <si>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</si>
  <si>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</si>
  <si>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</si>
  <si>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</si>
  <si>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</si>
  <si>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</si>
  <si>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</si>
  <si>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</si>
  <si>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</si>
  <si>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</si>
  <si>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</si>
  <si>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</si>
  <si>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</si>
  <si>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</si>
  <si>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</si>
  <si>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</si>
  <si>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</si>
  <si>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</si>
  <si>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</si>
  <si>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</si>
  <si>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</si>
  <si>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</si>
  <si>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</si>
  <si>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</si>
  <si>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</si>
  <si>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</si>
  <si>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</si>
  <si>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</si>
  <si>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</si>
  <si>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</si>
  <si>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</si>
  <si>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</si>
  <si>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</si>
  <si>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</si>
  <si>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</si>
  <si>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</si>
  <si>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</si>
  <si>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</si>
  <si>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</si>
  <si>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</si>
  <si>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</si>
  <si>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</si>
  <si>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</si>
  <si>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</si>
  <si>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</si>
  <si>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</si>
  <si>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</si>
  <si>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</si>
  <si>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</si>
  <si>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</si>
  <si>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</si>
  <si>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</si>
  <si>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</si>
  <si>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</si>
  <si>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</si>
  <si>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</si>
  <si>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</si>
  <si>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</si>
  <si>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</si>
  <si>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</si>
  <si>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</si>
  <si>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</si>
  <si>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</si>
  <si>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</si>
  <si>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</si>
  <si>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</si>
  <si>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</si>
  <si>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</si>
  <si>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</si>
  <si>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</si>
  <si>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</si>
  <si>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</si>
  <si>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</si>
  <si>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</si>
  <si>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</si>
  <si>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</si>
  <si>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</si>
  <si>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</si>
  <si>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</si>
  <si>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</si>
  <si>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</si>
  <si>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</si>
  <si>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</si>
  <si>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</si>
  <si>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</si>
  <si>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</si>
  <si>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</si>
  <si>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</si>
  <si>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</si>
  <si>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</si>
  <si>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</si>
  <si>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</si>
  <si>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</si>
  <si>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</si>
  <si>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</si>
  <si>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</si>
  <si>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</si>
  <si>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</si>
  <si>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</si>
  <si>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</si>
  <si>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</si>
  <si>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</si>
  <si>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</si>
  <si>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</si>
  <si>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</si>
  <si>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</si>
  <si>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</si>
  <si>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</si>
  <si>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</si>
  <si>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</si>
  <si>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</si>
  <si>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</si>
  <si>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</si>
  <si>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</si>
  <si>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</si>
  <si>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</si>
  <si>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</si>
  <si>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</si>
  <si>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</si>
  <si>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</si>
  <si>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</si>
  <si>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</si>
  <si>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</si>
  <si>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</si>
  <si>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</si>
  <si>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</si>
  <si>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</si>
  <si>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</si>
  <si>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</si>
  <si>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</si>
  <si>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</si>
  <si>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</si>
  <si>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</si>
  <si>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</si>
  <si>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</si>
  <si>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</si>
  <si>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</si>
  <si>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</si>
  <si>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</si>
  <si>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</si>
  <si>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</si>
  <si>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</si>
  <si>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</si>
  <si>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</si>
  <si>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</si>
  <si>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</si>
  <si>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</si>
  <si>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</si>
  <si>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</si>
  <si>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</si>
  <si>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</si>
  <si>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</si>
  <si>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</si>
  <si>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</si>
  <si>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</si>
  <si>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</si>
  <si>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</si>
  <si>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</si>
  <si>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</si>
  <si>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</si>
  <si>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</si>
  <si>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</si>
  <si>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</si>
  <si>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</si>
  <si>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</si>
  <si>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</si>
  <si>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</si>
  <si>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</si>
  <si>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</si>
  <si>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</si>
  <si>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</si>
  <si>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</si>
  <si>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</si>
  <si>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</si>
  <si>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</si>
  <si>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</si>
  <si>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</si>
  <si>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</si>
  <si>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</si>
  <si>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</si>
  <si>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</si>
  <si>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</si>
  <si>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</si>
  <si>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</si>
  <si>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</si>
  <si>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</si>
  <si>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</si>
  <si>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</si>
  <si>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</si>
  <si>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</si>
  <si>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</si>
  <si>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</si>
  <si>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</si>
  <si>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</si>
  <si>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</si>
  <si>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</si>
  <si>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</si>
  <si>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</si>
  <si>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</si>
  <si>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</si>
  <si>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</si>
  <si>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</si>
  <si>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</si>
  <si>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</si>
  <si>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</si>
  <si>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</si>
  <si>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</si>
  <si>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</si>
  <si>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</si>
  <si>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</si>
  <si>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</si>
  <si>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</si>
  <si>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</si>
  <si>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</si>
  <si>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</si>
  <si>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</si>
  <si>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</si>
  <si>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</si>
  <si>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</si>
  <si>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</si>
  <si>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</si>
  <si>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</si>
  <si>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</si>
  <si>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</si>
  <si>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</si>
  <si>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</si>
  <si>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</si>
  <si>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</si>
  <si>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</si>
  <si>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</si>
  <si>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</si>
  <si>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</si>
  <si>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</si>
  <si>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</si>
  <si>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</si>
  <si>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</si>
  <si>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</si>
  <si>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</si>
  <si>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</si>
  <si>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</si>
  <si>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</si>
  <si>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</si>
  <si>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</si>
  <si>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</si>
  <si>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</si>
  <si>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</si>
  <si>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</si>
  <si>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</si>
  <si>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</si>
  <si>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</si>
  <si>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</si>
  <si>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</si>
  <si>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</si>
  <si>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</si>
  <si>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</si>
  <si>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</si>
  <si>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</si>
  <si>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</si>
  <si>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</si>
  <si>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</si>
  <si>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</si>
  <si>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</si>
  <si>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</si>
  <si>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</si>
  <si>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</si>
  <si>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</si>
  <si>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</si>
  <si>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</si>
  <si>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</si>
  <si>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</si>
  <si>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</si>
  <si>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</si>
  <si>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</si>
  <si>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</si>
  <si>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</si>
  <si>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</si>
  <si>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</si>
  <si>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</si>
  <si>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</si>
  <si>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</si>
  <si>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</si>
  <si>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</si>
  <si>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</si>
  <si>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</si>
  <si>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</si>
  <si>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</si>
  <si>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</si>
  <si>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</si>
  <si>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</si>
  <si>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</si>
  <si>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</si>
  <si>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</si>
  <si>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</si>
  <si>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</si>
  <si>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</si>
  <si>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</si>
  <si>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</si>
  <si>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</si>
  <si>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</si>
  <si>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</si>
  <si>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</si>
  <si>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</si>
  <si>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</si>
  <si>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</si>
  <si>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</si>
  <si>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</si>
  <si>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</si>
  <si>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</si>
  <si>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</si>
  <si>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</si>
  <si>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</si>
  <si>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</si>
  <si>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</si>
  <si>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</si>
  <si>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</si>
  <si>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</si>
  <si>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</si>
  <si>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</si>
  <si>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</si>
  <si>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</si>
  <si>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</si>
  <si>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</si>
  <si>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</si>
  <si>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</si>
  <si>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</si>
  <si>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</si>
  <si>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</si>
  <si>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</si>
  <si>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</si>
  <si>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</si>
  <si>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</si>
  <si>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</si>
  <si>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</si>
  <si>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</si>
  <si>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</si>
  <si>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</si>
  <si>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</si>
  <si>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</si>
  <si>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</si>
  <si>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</si>
  <si>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</si>
  <si>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</si>
  <si>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</si>
  <si>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</si>
  <si>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</si>
  <si>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</si>
  <si>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</si>
  <si>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</si>
  <si>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</si>
  <si>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</si>
  <si>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</si>
  <si>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</si>
  <si>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</si>
  <si>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</si>
  <si>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</si>
  <si>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</si>
  <si>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</si>
  <si>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</si>
  <si>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</si>
  <si>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</si>
  <si>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</si>
  <si>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</si>
  <si>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</si>
  <si>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</si>
  <si>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</si>
  <si>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</si>
  <si>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</si>
  <si>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</si>
  <si>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</si>
  <si>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</si>
  <si>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</si>
  <si>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</si>
  <si>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</si>
  <si>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</si>
  <si>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</si>
  <si>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</si>
  <si>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</si>
  <si>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</si>
  <si>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</si>
  <si>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</si>
  <si>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</si>
  <si>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</si>
  <si>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</si>
  <si>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</si>
  <si>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</si>
  <si>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</si>
  <si>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</si>
  <si>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</si>
  <si>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</si>
  <si>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</si>
  <si>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</si>
  <si>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</si>
  <si>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</si>
  <si>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Доходы областного бюджета за 9 месяцев 2021 года</t>
  </si>
  <si>
    <t>Кассовое исполнение
за 9 месяцев
2021 года</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</si>
  <si>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</si>
  <si>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</si>
  <si>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000 1 09 03021 00 0000 110</t>
  </si>
  <si>
    <t>000 1 09 03021 05 0000 110</t>
  </si>
  <si>
    <t>000 1 09 03023 01 0000 110</t>
  </si>
  <si>
    <t>Налог с владельцев транспортных средств и налог на приобретение автотранспортных средств</t>
  </si>
  <si>
    <t>000 1 09 04020 02 0000 110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</si>
  <si>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</si>
  <si>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000 1 09 11020 02 0000 110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</si>
  <si>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</si>
  <si>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</si>
  <si>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</si>
  <si>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</si>
  <si>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</si>
  <si>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</si>
  <si>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000 1 16 09000 00 0000 140</t>
  </si>
  <si>
    <t>000 1 16 09030 02 0000 140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</si>
  <si>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</si>
  <si>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</si>
  <si>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</si>
  <si>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</si>
  <si>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000 1 16 10020 02 0000 140</t>
  </si>
  <si>
    <t>000 1 16 10021 02 0000 140</t>
  </si>
  <si>
    <t>000 1 16 10100 00 0000 140</t>
  </si>
  <si>
    <t>000 1 16 10100 02 0000 140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</si>
  <si>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</si>
  <si>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</si>
  <si>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000 2 02 29001 00 0000 150</t>
  </si>
  <si>
    <t>000 2 02 29001 02 0000 150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</si>
  <si>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</si>
  <si>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</si>
  <si>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000 2 02 45390 00 0000 150</t>
  </si>
  <si>
    <t>000 2 02 45390 02 0000 150</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</si>
  <si>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</si>
  <si>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</si>
  <si>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</si>
  <si>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</si>
  <si>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</si>
  <si>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</si>
  <si>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</si>
  <si>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</si>
  <si>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</si>
  <si>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</si>
  <si>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000 219 25576 02 0000 150</t>
  </si>
  <si>
    <t>Возврат остатков субсидий на обеспечение комплексного развития сельских территорий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</si>
</sst>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26"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79">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79">
    <cellStyle name="br" xfId="174"/>
    <cellStyle name="col" xfId="173"/>
    <cellStyle name="style0" xfId="175"/>
    <cellStyle name="td" xfId="176"/>
    <cellStyle name="tr" xfId="172"/>
    <cellStyle name="xl100" xfId="91"/>
    <cellStyle name="xl101" xfId="97"/>
    <cellStyle name="xl102" xfId="93"/>
    <cellStyle name="xl103" xfId="101"/>
    <cellStyle name="xl104" xfId="104"/>
    <cellStyle name="xl105" xfId="89"/>
    <cellStyle name="xl106" xfId="92"/>
    <cellStyle name="xl107" xfId="98"/>
    <cellStyle name="xl108" xfId="103"/>
    <cellStyle name="xl109" xfId="90"/>
    <cellStyle name="xl110" xfId="99"/>
    <cellStyle name="xl111" xfId="100"/>
    <cellStyle name="xl112" xfId="94"/>
    <cellStyle name="xl113" xfId="102"/>
    <cellStyle name="xl114" xfId="95"/>
    <cellStyle name="xl115" xfId="96"/>
    <cellStyle name="xl116" xfId="105"/>
    <cellStyle name="xl117" xfId="128"/>
    <cellStyle name="xl118" xfId="132"/>
    <cellStyle name="xl119" xfId="136"/>
    <cellStyle name="xl120" xfId="142"/>
    <cellStyle name="xl121" xfId="143"/>
    <cellStyle name="xl122" xfId="144"/>
    <cellStyle name="xl123" xfId="146"/>
    <cellStyle name="xl124" xfId="167"/>
    <cellStyle name="xl125" xfId="170"/>
    <cellStyle name="xl126" xfId="106"/>
    <cellStyle name="xl127" xfId="109"/>
    <cellStyle name="xl128" xfId="112"/>
    <cellStyle name="xl129" xfId="114"/>
    <cellStyle name="xl130" xfId="119"/>
    <cellStyle name="xl131" xfId="121"/>
    <cellStyle name="xl132" xfId="123"/>
    <cellStyle name="xl133" xfId="124"/>
    <cellStyle name="xl134" xfId="129"/>
    <cellStyle name="xl135" xfId="133"/>
    <cellStyle name="xl136" xfId="137"/>
    <cellStyle name="xl137" xfId="145"/>
    <cellStyle name="xl138" xfId="148"/>
    <cellStyle name="xl139" xfId="152"/>
    <cellStyle name="xl140" xfId="156"/>
    <cellStyle name="xl141" xfId="160"/>
    <cellStyle name="xl142" xfId="110"/>
    <cellStyle name="xl143" xfId="113"/>
    <cellStyle name="xl144" xfId="115"/>
    <cellStyle name="xl145" xfId="120"/>
    <cellStyle name="xl146" xfId="122"/>
    <cellStyle name="xl147" xfId="125"/>
    <cellStyle name="xl148" xfId="130"/>
    <cellStyle name="xl149" xfId="134"/>
    <cellStyle name="xl150" xfId="138"/>
    <cellStyle name="xl151" xfId="140"/>
    <cellStyle name="xl152" xfId="147"/>
    <cellStyle name="xl153" xfId="149"/>
    <cellStyle name="xl154" xfId="150"/>
    <cellStyle name="xl155" xfId="151"/>
    <cellStyle name="xl156" xfId="153"/>
    <cellStyle name="xl157" xfId="154"/>
    <cellStyle name="xl158" xfId="155"/>
    <cellStyle name="xl159" xfId="157"/>
    <cellStyle name="xl160" xfId="158"/>
    <cellStyle name="xl161" xfId="159"/>
    <cellStyle name="xl162" xfId="161"/>
    <cellStyle name="xl163" xfId="108"/>
    <cellStyle name="xl164" xfId="116"/>
    <cellStyle name="xl165" xfId="126"/>
    <cellStyle name="xl166" xfId="131"/>
    <cellStyle name="xl167" xfId="135"/>
    <cellStyle name="xl168" xfId="139"/>
    <cellStyle name="xl169" xfId="162"/>
    <cellStyle name="xl170" xfId="165"/>
    <cellStyle name="xl171" xfId="168"/>
    <cellStyle name="xl172" xfId="171"/>
    <cellStyle name="xl173" xfId="163"/>
    <cellStyle name="xl174" xfId="166"/>
    <cellStyle name="xl175" xfId="164"/>
    <cellStyle name="xl176" xfId="117"/>
    <cellStyle name="xl177" xfId="107"/>
    <cellStyle name="xl178" xfId="118"/>
    <cellStyle name="xl179" xfId="127"/>
    <cellStyle name="xl180" xfId="141"/>
    <cellStyle name="xl181" xfId="169"/>
    <cellStyle name="xl182" xfId="111"/>
    <cellStyle name="xl21" xfId="177"/>
    <cellStyle name="xl22" xfId="13"/>
    <cellStyle name="xl23" xfId="19"/>
    <cellStyle name="xl24" xfId="23"/>
    <cellStyle name="xl25" xfId="30"/>
    <cellStyle name="xl26" xfId="1"/>
    <cellStyle name="xl26 2" xfId="45"/>
    <cellStyle name="xl27" xfId="17"/>
    <cellStyle name="xl28" xfId="47"/>
    <cellStyle name="xl29" xfId="49"/>
    <cellStyle name="xl30" xfId="55"/>
    <cellStyle name="xl31" xfId="11"/>
    <cellStyle name="xl32" xfId="178"/>
    <cellStyle name="xl33" xfId="24"/>
    <cellStyle name="xl34" xfId="2"/>
    <cellStyle name="xl34 2" xfId="41"/>
    <cellStyle name="xl35" xfId="50"/>
    <cellStyle name="xl36" xfId="56"/>
    <cellStyle name="xl37" xfId="60"/>
    <cellStyle name="xl38" xfId="3"/>
    <cellStyle name="xl38 2" xfId="63"/>
    <cellStyle name="xl39" xfId="42"/>
    <cellStyle name="xl40" xfId="34"/>
    <cellStyle name="xl41" xfId="51"/>
    <cellStyle name="xl42" xfId="4"/>
    <cellStyle name="xl42 2" xfId="57"/>
    <cellStyle name="xl43" xfId="61"/>
    <cellStyle name="xl44" xfId="48"/>
    <cellStyle name="xl45" xfId="52"/>
    <cellStyle name="xl46" xfId="65"/>
    <cellStyle name="xl47" xfId="14"/>
    <cellStyle name="xl48" xfId="31"/>
    <cellStyle name="xl49" xfId="37"/>
    <cellStyle name="xl50" xfId="39"/>
    <cellStyle name="xl51" xfId="20"/>
    <cellStyle name="xl52" xfId="5"/>
    <cellStyle name="xl52 2" xfId="25"/>
    <cellStyle name="xl53" xfId="32"/>
    <cellStyle name="xl54" xfId="15"/>
    <cellStyle name="xl55" xfId="46"/>
    <cellStyle name="xl56" xfId="21"/>
    <cellStyle name="xl57" xfId="26"/>
    <cellStyle name="xl58" xfId="33"/>
    <cellStyle name="xl59" xfId="36"/>
    <cellStyle name="xl60" xfId="38"/>
    <cellStyle name="xl61" xfId="40"/>
    <cellStyle name="xl62" xfId="43"/>
    <cellStyle name="xl63" xfId="6"/>
    <cellStyle name="xl63 2" xfId="44"/>
    <cellStyle name="xl64" xfId="16"/>
    <cellStyle name="xl65" xfId="22"/>
    <cellStyle name="xl66" xfId="27"/>
    <cellStyle name="xl67" xfId="53"/>
    <cellStyle name="xl68" xfId="58"/>
    <cellStyle name="xl69" xfId="54"/>
    <cellStyle name="xl70" xfId="59"/>
    <cellStyle name="xl71" xfId="62"/>
    <cellStyle name="xl72" xfId="64"/>
    <cellStyle name="xl73" xfId="18"/>
    <cellStyle name="xl74" xfId="28"/>
    <cellStyle name="xl75" xfId="35"/>
    <cellStyle name="xl76" xfId="29"/>
    <cellStyle name="xl77" xfId="66"/>
    <cellStyle name="xl78" xfId="69"/>
    <cellStyle name="xl79" xfId="73"/>
    <cellStyle name="xl80" xfId="80"/>
    <cellStyle name="xl81" xfId="82"/>
    <cellStyle name="xl82" xfId="67"/>
    <cellStyle name="xl83" xfId="78"/>
    <cellStyle name="xl84" xfId="81"/>
    <cellStyle name="xl85" xfId="83"/>
    <cellStyle name="xl86" xfId="88"/>
    <cellStyle name="xl87" xfId="68"/>
    <cellStyle name="xl88" xfId="74"/>
    <cellStyle name="xl89" xfId="84"/>
    <cellStyle name="xl90" xfId="70"/>
    <cellStyle name="xl91" xfId="75"/>
    <cellStyle name="xl92" xfId="85"/>
    <cellStyle name="xl93" xfId="76"/>
    <cellStyle name="xl94" xfId="79"/>
    <cellStyle name="xl95" xfId="86"/>
    <cellStyle name="xl96" xfId="77"/>
    <cellStyle name="xl97" xfId="87"/>
    <cellStyle name="xl98" xfId="71"/>
    <cellStyle name="xl99" xfId="72"/>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5"/>
  <sheetViews>
    <sheetView showGridLines="0" tabSelected="1" view="pageBreakPreview" zoomScaleNormal="70" zoomScaleSheetLayoutView="100" workbookViewId="0">
      <selection activeCell="B6" sqref="B6"/>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5" t="s">
        <v>881</v>
      </c>
      <c r="B1" s="25"/>
      <c r="C1" s="25"/>
      <c r="D1" s="25"/>
      <c r="E1" s="25"/>
    </row>
    <row r="2" spans="1:5" ht="17.25" customHeight="1" x14ac:dyDescent="0.3">
      <c r="A2" s="24" t="s">
        <v>180</v>
      </c>
      <c r="B2" s="24"/>
      <c r="C2" s="24"/>
      <c r="D2" s="24"/>
      <c r="E2" s="24"/>
    </row>
    <row r="3" spans="1:5" ht="81" customHeight="1" x14ac:dyDescent="0.3">
      <c r="A3" s="7" t="s">
        <v>44</v>
      </c>
      <c r="B3" s="7" t="s">
        <v>45</v>
      </c>
      <c r="C3" s="1" t="s">
        <v>722</v>
      </c>
      <c r="D3" s="1" t="s">
        <v>882</v>
      </c>
      <c r="E3" s="1" t="s">
        <v>181</v>
      </c>
    </row>
    <row r="4" spans="1:5" x14ac:dyDescent="0.3">
      <c r="A4" s="19" t="s">
        <v>182</v>
      </c>
      <c r="B4" s="20" t="s">
        <v>46</v>
      </c>
      <c r="C4" s="13">
        <f>C5+C16+C39+C51+C59+C65+C88+C107+C126+C145+C159+C169+C172+C221</f>
        <v>31857639000</v>
      </c>
      <c r="D4" s="13">
        <f>D5+D16+D39+D51+D59+D65+D88+D107+D126+D145+D159+D169+D172+D221</f>
        <v>25913364043.899998</v>
      </c>
      <c r="E4" s="18">
        <f>D4/C4*100</f>
        <v>81.341131538027653</v>
      </c>
    </row>
    <row r="5" spans="1:5" x14ac:dyDescent="0.3">
      <c r="A5" s="19" t="s">
        <v>183</v>
      </c>
      <c r="B5" s="20" t="s">
        <v>47</v>
      </c>
      <c r="C5" s="13">
        <f>C6+C10</f>
        <v>18162307000</v>
      </c>
      <c r="D5" s="13">
        <f>D6+D10</f>
        <v>15114063802.540001</v>
      </c>
      <c r="E5" s="18">
        <f t="shared" ref="E5:E78" si="0">D5/C5*100</f>
        <v>83.216651951428872</v>
      </c>
    </row>
    <row r="6" spans="1:5" x14ac:dyDescent="0.3">
      <c r="A6" s="2" t="s">
        <v>184</v>
      </c>
      <c r="B6" s="3" t="s">
        <v>48</v>
      </c>
      <c r="C6" s="14">
        <f>C7</f>
        <v>6799859000</v>
      </c>
      <c r="D6" s="14">
        <f>D7</f>
        <v>6678976433.71</v>
      </c>
      <c r="E6" s="17">
        <f t="shared" si="0"/>
        <v>98.222278340036169</v>
      </c>
    </row>
    <row r="7" spans="1:5" ht="31.2" x14ac:dyDescent="0.3">
      <c r="A7" s="2" t="s">
        <v>185</v>
      </c>
      <c r="B7" s="3" t="s">
        <v>49</v>
      </c>
      <c r="C7" s="14">
        <f>C8+C9</f>
        <v>6799859000</v>
      </c>
      <c r="D7" s="14">
        <f>D8+D9</f>
        <v>6678976433.71</v>
      </c>
      <c r="E7" s="17">
        <f t="shared" si="0"/>
        <v>98.222278340036169</v>
      </c>
    </row>
    <row r="8" spans="1:5" ht="32.25" customHeight="1" x14ac:dyDescent="0.3">
      <c r="A8" s="2" t="s">
        <v>186</v>
      </c>
      <c r="B8" s="3" t="s">
        <v>50</v>
      </c>
      <c r="C8" s="14">
        <v>6099859000</v>
      </c>
      <c r="D8" s="14">
        <v>6068739791.4499998</v>
      </c>
      <c r="E8" s="17">
        <f t="shared" si="0"/>
        <v>99.489837247877361</v>
      </c>
    </row>
    <row r="9" spans="1:5" ht="31.2" x14ac:dyDescent="0.3">
      <c r="A9" s="2" t="s">
        <v>187</v>
      </c>
      <c r="B9" s="3" t="s">
        <v>51</v>
      </c>
      <c r="C9" s="14">
        <v>700000000</v>
      </c>
      <c r="D9" s="14">
        <v>610236642.25999999</v>
      </c>
      <c r="E9" s="17">
        <f t="shared" si="0"/>
        <v>87.176663180000006</v>
      </c>
    </row>
    <row r="10" spans="1:5" x14ac:dyDescent="0.3">
      <c r="A10" s="2" t="s">
        <v>188</v>
      </c>
      <c r="B10" s="3" t="s">
        <v>52</v>
      </c>
      <c r="C10" s="14">
        <f>SUM(C11:C14)</f>
        <v>11362448000</v>
      </c>
      <c r="D10" s="14">
        <f>SUM(D11:D15)</f>
        <v>8435087368.8299999</v>
      </c>
      <c r="E10" s="17">
        <f t="shared" si="0"/>
        <v>74.236532205295902</v>
      </c>
    </row>
    <row r="11" spans="1:5" ht="62.4" x14ac:dyDescent="0.3">
      <c r="A11" s="2" t="s">
        <v>189</v>
      </c>
      <c r="B11" s="3" t="s">
        <v>53</v>
      </c>
      <c r="C11" s="14">
        <v>11023963000</v>
      </c>
      <c r="D11" s="14">
        <v>7954932943.6800003</v>
      </c>
      <c r="E11" s="17">
        <f t="shared" si="0"/>
        <v>72.160374120268727</v>
      </c>
    </row>
    <row r="12" spans="1:5" ht="85.2" customHeight="1" x14ac:dyDescent="0.3">
      <c r="A12" s="2" t="s">
        <v>190</v>
      </c>
      <c r="B12" s="3" t="s">
        <v>54</v>
      </c>
      <c r="C12" s="14">
        <v>135680000</v>
      </c>
      <c r="D12" s="14">
        <v>110185513.37</v>
      </c>
      <c r="E12" s="17">
        <f t="shared" si="0"/>
        <v>81.209841811615576</v>
      </c>
    </row>
    <row r="13" spans="1:5" ht="31.2" x14ac:dyDescent="0.3">
      <c r="A13" s="2" t="s">
        <v>191</v>
      </c>
      <c r="B13" s="3" t="s">
        <v>173</v>
      </c>
      <c r="C13" s="14">
        <v>146986000</v>
      </c>
      <c r="D13" s="14">
        <v>116441868.62</v>
      </c>
      <c r="E13" s="17">
        <f t="shared" si="0"/>
        <v>79.219700257167347</v>
      </c>
    </row>
    <row r="14" spans="1:5" ht="65.25" customHeight="1" x14ac:dyDescent="0.3">
      <c r="A14" s="2" t="s">
        <v>192</v>
      </c>
      <c r="B14" s="3" t="s">
        <v>174</v>
      </c>
      <c r="C14" s="14">
        <v>55819000</v>
      </c>
      <c r="D14" s="14">
        <v>39435476.950000003</v>
      </c>
      <c r="E14" s="17">
        <f t="shared" si="0"/>
        <v>70.648841702646052</v>
      </c>
    </row>
    <row r="15" spans="1:5" ht="81.599999999999994" customHeight="1" x14ac:dyDescent="0.3">
      <c r="A15" s="2" t="s">
        <v>724</v>
      </c>
      <c r="B15" s="21" t="s">
        <v>723</v>
      </c>
      <c r="C15" s="14">
        <v>0</v>
      </c>
      <c r="D15" s="14">
        <v>214091566.21000001</v>
      </c>
      <c r="E15" s="17"/>
    </row>
    <row r="16" spans="1:5" ht="31.2" x14ac:dyDescent="0.3">
      <c r="A16" s="19" t="s">
        <v>193</v>
      </c>
      <c r="B16" s="20" t="s">
        <v>55</v>
      </c>
      <c r="C16" s="13">
        <f>C17</f>
        <v>5570166000</v>
      </c>
      <c r="D16" s="13">
        <f>D17</f>
        <v>4084321201.46</v>
      </c>
      <c r="E16" s="18">
        <f t="shared" si="0"/>
        <v>73.324945817772758</v>
      </c>
    </row>
    <row r="17" spans="1:5" ht="31.2" x14ac:dyDescent="0.3">
      <c r="A17" s="2" t="s">
        <v>372</v>
      </c>
      <c r="B17" s="15" t="s">
        <v>371</v>
      </c>
      <c r="C17" s="14">
        <f>C18+C19+C20+C23+C25+C26+C27+C30+C33+C36</f>
        <v>5570166000</v>
      </c>
      <c r="D17" s="14">
        <f>D18+D19+D20+D23+D24+D25+D26+D27+D30+D33+D36</f>
        <v>4084321201.46</v>
      </c>
      <c r="E17" s="17">
        <f t="shared" si="0"/>
        <v>73.324945817772758</v>
      </c>
    </row>
    <row r="18" spans="1:5" x14ac:dyDescent="0.3">
      <c r="A18" s="2" t="s">
        <v>194</v>
      </c>
      <c r="B18" s="3" t="s">
        <v>56</v>
      </c>
      <c r="C18" s="14">
        <v>489240000</v>
      </c>
      <c r="D18" s="14">
        <v>365817055.54000002</v>
      </c>
      <c r="E18" s="17">
        <f t="shared" si="0"/>
        <v>74.772515644673376</v>
      </c>
    </row>
    <row r="19" spans="1:5" ht="31.2" x14ac:dyDescent="0.3">
      <c r="A19" s="2" t="s">
        <v>195</v>
      </c>
      <c r="B19" s="3" t="s">
        <v>57</v>
      </c>
      <c r="C19" s="14">
        <v>195500000</v>
      </c>
      <c r="D19" s="14">
        <v>170015766.33000001</v>
      </c>
      <c r="E19" s="17">
        <f t="shared" si="0"/>
        <v>86.964586358056266</v>
      </c>
    </row>
    <row r="20" spans="1:5" ht="109.2" x14ac:dyDescent="0.3">
      <c r="A20" s="2" t="s">
        <v>196</v>
      </c>
      <c r="B20" s="3" t="s">
        <v>58</v>
      </c>
      <c r="C20" s="14">
        <f>SUM(C21:C22)</f>
        <v>1037626000</v>
      </c>
      <c r="D20" s="14">
        <f>SUM(D21:D22)</f>
        <v>695404511.73000002</v>
      </c>
      <c r="E20" s="17">
        <f t="shared" si="0"/>
        <v>67.018801738776787</v>
      </c>
    </row>
    <row r="21" spans="1:5" ht="124.8" x14ac:dyDescent="0.3">
      <c r="A21" s="2" t="s">
        <v>197</v>
      </c>
      <c r="B21" s="3" t="s">
        <v>59</v>
      </c>
      <c r="C21" s="14">
        <v>596193000</v>
      </c>
      <c r="D21" s="14">
        <v>400298105.00999999</v>
      </c>
      <c r="E21" s="17">
        <f t="shared" si="0"/>
        <v>67.142369167366951</v>
      </c>
    </row>
    <row r="22" spans="1:5" ht="165" customHeight="1" x14ac:dyDescent="0.3">
      <c r="A22" s="2" t="s">
        <v>198</v>
      </c>
      <c r="B22" s="3" t="s">
        <v>60</v>
      </c>
      <c r="C22" s="14">
        <v>441433000</v>
      </c>
      <c r="D22" s="14">
        <v>295106406.72000003</v>
      </c>
      <c r="E22" s="17">
        <f t="shared" si="0"/>
        <v>66.851913363975967</v>
      </c>
    </row>
    <row r="23" spans="1:5" ht="93.6" x14ac:dyDescent="0.3">
      <c r="A23" s="2" t="s">
        <v>545</v>
      </c>
      <c r="B23" s="3" t="s">
        <v>542</v>
      </c>
      <c r="C23" s="14">
        <v>1000000</v>
      </c>
      <c r="D23" s="14">
        <v>860023.84</v>
      </c>
      <c r="E23" s="17">
        <f t="shared" si="0"/>
        <v>86.002383999999992</v>
      </c>
    </row>
    <row r="24" spans="1:5" ht="93.6" x14ac:dyDescent="0.3">
      <c r="A24" s="2" t="s">
        <v>706</v>
      </c>
      <c r="B24" s="3" t="s">
        <v>707</v>
      </c>
      <c r="C24" s="14">
        <v>0</v>
      </c>
      <c r="D24" s="14">
        <v>7053.88</v>
      </c>
      <c r="E24" s="17"/>
    </row>
    <row r="25" spans="1:5" ht="78" x14ac:dyDescent="0.3">
      <c r="A25" s="2" t="s">
        <v>546</v>
      </c>
      <c r="B25" s="3" t="s">
        <v>543</v>
      </c>
      <c r="C25" s="14">
        <v>400000</v>
      </c>
      <c r="D25" s="14">
        <v>46305.96</v>
      </c>
      <c r="E25" s="17">
        <f t="shared" si="0"/>
        <v>11.57649</v>
      </c>
    </row>
    <row r="26" spans="1:5" ht="78" x14ac:dyDescent="0.3">
      <c r="A26" s="2" t="s">
        <v>547</v>
      </c>
      <c r="B26" s="3" t="s">
        <v>544</v>
      </c>
      <c r="C26" s="14">
        <v>1000000</v>
      </c>
      <c r="D26" s="14">
        <v>675547.9</v>
      </c>
      <c r="E26" s="17">
        <f t="shared" si="0"/>
        <v>67.554789999999997</v>
      </c>
    </row>
    <row r="27" spans="1:5" ht="55.2" customHeight="1" x14ac:dyDescent="0.3">
      <c r="A27" s="2" t="s">
        <v>199</v>
      </c>
      <c r="B27" s="3" t="s">
        <v>61</v>
      </c>
      <c r="C27" s="14">
        <f>C28+C29</f>
        <v>1765670000</v>
      </c>
      <c r="D27" s="14">
        <f>D28+D29</f>
        <v>1293357664.3899999</v>
      </c>
      <c r="E27" s="17">
        <f t="shared" si="0"/>
        <v>73.250248596283555</v>
      </c>
    </row>
    <row r="28" spans="1:5" ht="83.4" customHeight="1" x14ac:dyDescent="0.3">
      <c r="A28" s="2" t="s">
        <v>200</v>
      </c>
      <c r="B28" s="3" t="s">
        <v>62</v>
      </c>
      <c r="C28" s="14">
        <v>1625599000</v>
      </c>
      <c r="D28" s="14">
        <v>1190755065.3399999</v>
      </c>
      <c r="E28" s="17">
        <f t="shared" si="0"/>
        <v>73.250233627112209</v>
      </c>
    </row>
    <row r="29" spans="1:5" ht="93.6" x14ac:dyDescent="0.3">
      <c r="A29" s="2" t="s">
        <v>548</v>
      </c>
      <c r="B29" s="3" t="s">
        <v>549</v>
      </c>
      <c r="C29" s="14">
        <v>140071000</v>
      </c>
      <c r="D29" s="14">
        <v>102602599.05</v>
      </c>
      <c r="E29" s="17">
        <f t="shared" si="0"/>
        <v>73.250422321536931</v>
      </c>
    </row>
    <row r="30" spans="1:5" ht="66.75" customHeight="1" x14ac:dyDescent="0.3">
      <c r="A30" s="2" t="s">
        <v>201</v>
      </c>
      <c r="B30" s="3" t="s">
        <v>63</v>
      </c>
      <c r="C30" s="14">
        <f>C31+C32</f>
        <v>10062000</v>
      </c>
      <c r="D30" s="14">
        <f>D31+D32</f>
        <v>9244497</v>
      </c>
      <c r="E30" s="17">
        <f t="shared" si="0"/>
        <v>91.875342874180092</v>
      </c>
    </row>
    <row r="31" spans="1:5" ht="97.5" customHeight="1" x14ac:dyDescent="0.3">
      <c r="A31" s="2" t="s">
        <v>202</v>
      </c>
      <c r="B31" s="3" t="s">
        <v>64</v>
      </c>
      <c r="C31" s="14">
        <v>9264000</v>
      </c>
      <c r="D31" s="14">
        <v>8511127.1899999995</v>
      </c>
      <c r="E31" s="17">
        <f t="shared" si="0"/>
        <v>91.87313460708117</v>
      </c>
    </row>
    <row r="32" spans="1:5" ht="99" customHeight="1" x14ac:dyDescent="0.3">
      <c r="A32" s="2" t="s">
        <v>550</v>
      </c>
      <c r="B32" s="3" t="s">
        <v>551</v>
      </c>
      <c r="C32" s="14">
        <v>798000</v>
      </c>
      <c r="D32" s="14">
        <v>733369.81</v>
      </c>
      <c r="E32" s="17">
        <f t="shared" si="0"/>
        <v>91.900978696741859</v>
      </c>
    </row>
    <row r="33" spans="1:5" ht="58.2" customHeight="1" x14ac:dyDescent="0.3">
      <c r="A33" s="2" t="s">
        <v>203</v>
      </c>
      <c r="B33" s="3" t="s">
        <v>65</v>
      </c>
      <c r="C33" s="14">
        <f>C34+C35</f>
        <v>2322635000</v>
      </c>
      <c r="D33" s="14">
        <f>D34+D35</f>
        <v>1777216028.77</v>
      </c>
      <c r="E33" s="17">
        <f t="shared" si="0"/>
        <v>76.517232745136454</v>
      </c>
    </row>
    <row r="34" spans="1:5" ht="88.8" customHeight="1" x14ac:dyDescent="0.3">
      <c r="A34" s="2" t="s">
        <v>204</v>
      </c>
      <c r="B34" s="3" t="s">
        <v>66</v>
      </c>
      <c r="C34" s="14">
        <v>2138379000</v>
      </c>
      <c r="D34" s="14">
        <v>1636228745.26</v>
      </c>
      <c r="E34" s="17">
        <f t="shared" si="0"/>
        <v>76.517247188641491</v>
      </c>
    </row>
    <row r="35" spans="1:5" ht="93.6" x14ac:dyDescent="0.3">
      <c r="A35" s="2" t="s">
        <v>552</v>
      </c>
      <c r="B35" s="3" t="s">
        <v>553</v>
      </c>
      <c r="C35" s="14">
        <v>184256000</v>
      </c>
      <c r="D35" s="14">
        <v>140987283.50999999</v>
      </c>
      <c r="E35" s="17">
        <f t="shared" si="0"/>
        <v>76.517065121352886</v>
      </c>
    </row>
    <row r="36" spans="1:5" ht="62.4" x14ac:dyDescent="0.3">
      <c r="A36" s="2" t="s">
        <v>205</v>
      </c>
      <c r="B36" s="3" t="s">
        <v>67</v>
      </c>
      <c r="C36" s="14">
        <f>C37+C38</f>
        <v>-252967000</v>
      </c>
      <c r="D36" s="14">
        <f>D37+D38</f>
        <v>-228323253.88</v>
      </c>
      <c r="E36" s="17">
        <f t="shared" si="0"/>
        <v>90.258118205141386</v>
      </c>
    </row>
    <row r="37" spans="1:5" ht="82.2" customHeight="1" x14ac:dyDescent="0.3">
      <c r="A37" s="2" t="s">
        <v>206</v>
      </c>
      <c r="B37" s="3" t="s">
        <v>68</v>
      </c>
      <c r="C37" s="14">
        <v>-232899000</v>
      </c>
      <c r="D37" s="14">
        <v>-210210275.53999999</v>
      </c>
      <c r="E37" s="17">
        <f t="shared" si="0"/>
        <v>90.258127145243222</v>
      </c>
    </row>
    <row r="38" spans="1:5" ht="93.6" x14ac:dyDescent="0.3">
      <c r="A38" s="2" t="s">
        <v>554</v>
      </c>
      <c r="B38" s="3" t="s">
        <v>555</v>
      </c>
      <c r="C38" s="14">
        <v>-20068000</v>
      </c>
      <c r="D38" s="14">
        <v>-18112978.34</v>
      </c>
      <c r="E38" s="17">
        <f t="shared" si="0"/>
        <v>90.258014450867051</v>
      </c>
    </row>
    <row r="39" spans="1:5" x14ac:dyDescent="0.3">
      <c r="A39" s="19" t="s">
        <v>207</v>
      </c>
      <c r="B39" s="20" t="s">
        <v>69</v>
      </c>
      <c r="C39" s="13">
        <f>C40+C48+C50</f>
        <v>3188698000</v>
      </c>
      <c r="D39" s="13">
        <f>D40+D48+D50</f>
        <v>2765116772.5499997</v>
      </c>
      <c r="E39" s="18">
        <f t="shared" si="0"/>
        <v>86.716169814450907</v>
      </c>
    </row>
    <row r="40" spans="1:5" ht="18" customHeight="1" x14ac:dyDescent="0.3">
      <c r="A40" s="2" t="s">
        <v>208</v>
      </c>
      <c r="B40" s="8" t="s">
        <v>70</v>
      </c>
      <c r="C40" s="14">
        <f>C41+C44</f>
        <v>3174208000</v>
      </c>
      <c r="D40" s="14">
        <f>D41+D44+D47</f>
        <v>2743354019.71</v>
      </c>
      <c r="E40" s="17">
        <f t="shared" si="0"/>
        <v>86.426409980379361</v>
      </c>
    </row>
    <row r="41" spans="1:5" ht="31.2" x14ac:dyDescent="0.3">
      <c r="A41" s="2" t="s">
        <v>209</v>
      </c>
      <c r="B41" s="8" t="s">
        <v>71</v>
      </c>
      <c r="C41" s="14">
        <f>C42</f>
        <v>2250430000</v>
      </c>
      <c r="D41" s="14">
        <f>D42+D43</f>
        <v>1832306570.77</v>
      </c>
      <c r="E41" s="17">
        <f t="shared" si="0"/>
        <v>81.42028726821097</v>
      </c>
    </row>
    <row r="42" spans="1:5" ht="31.2" x14ac:dyDescent="0.3">
      <c r="A42" s="2" t="s">
        <v>210</v>
      </c>
      <c r="B42" s="8" t="s">
        <v>71</v>
      </c>
      <c r="C42" s="14">
        <v>2250430000</v>
      </c>
      <c r="D42" s="14">
        <v>1832548574.1900001</v>
      </c>
      <c r="E42" s="17">
        <f t="shared" si="0"/>
        <v>81.431040920624071</v>
      </c>
    </row>
    <row r="43" spans="1:5" ht="33" customHeight="1" x14ac:dyDescent="0.3">
      <c r="A43" s="2" t="s">
        <v>373</v>
      </c>
      <c r="B43" s="15" t="s">
        <v>374</v>
      </c>
      <c r="C43" s="14">
        <v>0</v>
      </c>
      <c r="D43" s="14">
        <v>-242003.42</v>
      </c>
      <c r="E43" s="17"/>
    </row>
    <row r="44" spans="1:5" ht="31.2" x14ac:dyDescent="0.3">
      <c r="A44" s="2" t="s">
        <v>211</v>
      </c>
      <c r="B44" s="8" t="s">
        <v>72</v>
      </c>
      <c r="C44" s="14">
        <f>C45</f>
        <v>923778000</v>
      </c>
      <c r="D44" s="14">
        <f>D45+D46</f>
        <v>911100541.99000001</v>
      </c>
      <c r="E44" s="17">
        <f t="shared" si="0"/>
        <v>98.627651014637721</v>
      </c>
    </row>
    <row r="45" spans="1:5" ht="48.75" customHeight="1" x14ac:dyDescent="0.3">
      <c r="A45" s="2" t="s">
        <v>212</v>
      </c>
      <c r="B45" s="8" t="s">
        <v>73</v>
      </c>
      <c r="C45" s="14">
        <v>923778000</v>
      </c>
      <c r="D45" s="14">
        <v>911288449.08000004</v>
      </c>
      <c r="E45" s="17">
        <f t="shared" si="0"/>
        <v>98.647992166949209</v>
      </c>
    </row>
    <row r="46" spans="1:5" ht="46.8" x14ac:dyDescent="0.3">
      <c r="A46" s="2" t="s">
        <v>375</v>
      </c>
      <c r="B46" s="15" t="s">
        <v>376</v>
      </c>
      <c r="C46" s="14">
        <v>0</v>
      </c>
      <c r="D46" s="14">
        <v>-187907.09</v>
      </c>
      <c r="E46" s="17"/>
    </row>
    <row r="47" spans="1:5" ht="31.2" x14ac:dyDescent="0.3">
      <c r="A47" s="2" t="s">
        <v>377</v>
      </c>
      <c r="B47" s="15" t="s">
        <v>380</v>
      </c>
      <c r="C47" s="14">
        <v>0</v>
      </c>
      <c r="D47" s="14">
        <v>-53093.05</v>
      </c>
      <c r="E47" s="17"/>
    </row>
    <row r="48" spans="1:5" x14ac:dyDescent="0.3">
      <c r="A48" s="2" t="s">
        <v>378</v>
      </c>
      <c r="B48" s="15" t="s">
        <v>381</v>
      </c>
      <c r="C48" s="14">
        <v>0</v>
      </c>
      <c r="D48" s="14">
        <f>D49</f>
        <v>-6823.53</v>
      </c>
      <c r="E48" s="17"/>
    </row>
    <row r="49" spans="1:5" ht="31.2" x14ac:dyDescent="0.3">
      <c r="A49" s="2" t="s">
        <v>379</v>
      </c>
      <c r="B49" s="15" t="s">
        <v>382</v>
      </c>
      <c r="C49" s="14">
        <v>0</v>
      </c>
      <c r="D49" s="14">
        <v>-6823.53</v>
      </c>
      <c r="E49" s="17"/>
    </row>
    <row r="50" spans="1:5" x14ac:dyDescent="0.3">
      <c r="A50" s="2" t="s">
        <v>721</v>
      </c>
      <c r="B50" s="15" t="s">
        <v>720</v>
      </c>
      <c r="C50" s="14">
        <v>14490000</v>
      </c>
      <c r="D50" s="14">
        <v>21769576.370000001</v>
      </c>
      <c r="E50" s="17">
        <f t="shared" si="0"/>
        <v>150.23862229123534</v>
      </c>
    </row>
    <row r="51" spans="1:5" x14ac:dyDescent="0.3">
      <c r="A51" s="19" t="s">
        <v>213</v>
      </c>
      <c r="B51" s="20" t="s">
        <v>74</v>
      </c>
      <c r="C51" s="13">
        <f>C52+C55+C58</f>
        <v>3911550000</v>
      </c>
      <c r="D51" s="13">
        <f>D52+D55+D58</f>
        <v>2883836909.9900002</v>
      </c>
      <c r="E51" s="18">
        <f t="shared" si="0"/>
        <v>73.726193196814577</v>
      </c>
    </row>
    <row r="52" spans="1:5" x14ac:dyDescent="0.3">
      <c r="A52" s="2" t="s">
        <v>214</v>
      </c>
      <c r="B52" s="3" t="s">
        <v>75</v>
      </c>
      <c r="C52" s="14">
        <f>SUM(C53:C54)</f>
        <v>2773039000</v>
      </c>
      <c r="D52" s="14">
        <f>SUM(D53:D54)</f>
        <v>2501200345.4200001</v>
      </c>
      <c r="E52" s="17">
        <f t="shared" si="0"/>
        <v>90.197085054339297</v>
      </c>
    </row>
    <row r="53" spans="1:5" ht="31.2" x14ac:dyDescent="0.3">
      <c r="A53" s="2" t="s">
        <v>215</v>
      </c>
      <c r="B53" s="3" t="s">
        <v>76</v>
      </c>
      <c r="C53" s="14">
        <v>2711559000</v>
      </c>
      <c r="D53" s="14">
        <v>2461792818.4200001</v>
      </c>
      <c r="E53" s="17">
        <f t="shared" si="0"/>
        <v>90.78883470431586</v>
      </c>
    </row>
    <row r="54" spans="1:5" ht="31.2" x14ac:dyDescent="0.3">
      <c r="A54" s="2" t="s">
        <v>216</v>
      </c>
      <c r="B54" s="3" t="s">
        <v>77</v>
      </c>
      <c r="C54" s="14">
        <v>61480000</v>
      </c>
      <c r="D54" s="14">
        <v>39407527</v>
      </c>
      <c r="E54" s="17">
        <f t="shared" si="0"/>
        <v>64.098124593363693</v>
      </c>
    </row>
    <row r="55" spans="1:5" x14ac:dyDescent="0.3">
      <c r="A55" s="2" t="s">
        <v>217</v>
      </c>
      <c r="B55" s="3" t="s">
        <v>78</v>
      </c>
      <c r="C55" s="14">
        <f>SUM(C56:C57)</f>
        <v>1092455000</v>
      </c>
      <c r="D55" s="14">
        <f>SUM(D56:D57)</f>
        <v>352780564.57000005</v>
      </c>
      <c r="E55" s="17">
        <f t="shared" si="0"/>
        <v>32.292457315861981</v>
      </c>
    </row>
    <row r="56" spans="1:5" x14ac:dyDescent="0.3">
      <c r="A56" s="2" t="s">
        <v>218</v>
      </c>
      <c r="B56" s="3" t="s">
        <v>79</v>
      </c>
      <c r="C56" s="14">
        <v>199249000</v>
      </c>
      <c r="D56" s="14">
        <v>196043803.96000001</v>
      </c>
      <c r="E56" s="17">
        <f t="shared" si="0"/>
        <v>98.391361542592435</v>
      </c>
    </row>
    <row r="57" spans="1:5" x14ac:dyDescent="0.3">
      <c r="A57" s="2" t="s">
        <v>219</v>
      </c>
      <c r="B57" s="3" t="s">
        <v>80</v>
      </c>
      <c r="C57" s="14">
        <v>893206000</v>
      </c>
      <c r="D57" s="14">
        <v>156736760.61000001</v>
      </c>
      <c r="E57" s="17">
        <f t="shared" si="0"/>
        <v>17.547660966227276</v>
      </c>
    </row>
    <row r="58" spans="1:5" x14ac:dyDescent="0.3">
      <c r="A58" s="2" t="s">
        <v>220</v>
      </c>
      <c r="B58" s="3" t="s">
        <v>81</v>
      </c>
      <c r="C58" s="14">
        <v>46056000</v>
      </c>
      <c r="D58" s="14">
        <v>29856000</v>
      </c>
      <c r="E58" s="17">
        <f t="shared" si="0"/>
        <v>64.825429911412186</v>
      </c>
    </row>
    <row r="59" spans="1:5" ht="31.2" x14ac:dyDescent="0.3">
      <c r="A59" s="19" t="s">
        <v>221</v>
      </c>
      <c r="B59" s="20" t="s">
        <v>82</v>
      </c>
      <c r="C59" s="13">
        <f>C60+C63</f>
        <v>20310000</v>
      </c>
      <c r="D59" s="13">
        <f>D60+D63</f>
        <v>16511076.189999999</v>
      </c>
      <c r="E59" s="18">
        <f t="shared" si="0"/>
        <v>81.295303741999021</v>
      </c>
    </row>
    <row r="60" spans="1:5" x14ac:dyDescent="0.3">
      <c r="A60" s="2" t="s">
        <v>222</v>
      </c>
      <c r="B60" s="3" t="s">
        <v>83</v>
      </c>
      <c r="C60" s="14">
        <f>SUM(C61:C62)</f>
        <v>19721000</v>
      </c>
      <c r="D60" s="14">
        <f>SUM(D61:D62)</f>
        <v>15827942.34</v>
      </c>
      <c r="E60" s="17">
        <f t="shared" si="0"/>
        <v>80.259329344353731</v>
      </c>
    </row>
    <row r="61" spans="1:5" x14ac:dyDescent="0.3">
      <c r="A61" s="2" t="s">
        <v>223</v>
      </c>
      <c r="B61" s="3" t="s">
        <v>84</v>
      </c>
      <c r="C61" s="14">
        <v>12897000</v>
      </c>
      <c r="D61" s="14">
        <v>11193297.17</v>
      </c>
      <c r="E61" s="17">
        <f t="shared" si="0"/>
        <v>86.789929208343025</v>
      </c>
    </row>
    <row r="62" spans="1:5" ht="46.8" x14ac:dyDescent="0.3">
      <c r="A62" s="2" t="s">
        <v>224</v>
      </c>
      <c r="B62" s="3" t="s">
        <v>725</v>
      </c>
      <c r="C62" s="14">
        <v>6824000</v>
      </c>
      <c r="D62" s="14">
        <v>4634645.17</v>
      </c>
      <c r="E62" s="17">
        <f t="shared" si="0"/>
        <v>67.916840123094957</v>
      </c>
    </row>
    <row r="63" spans="1:5" ht="31.2" x14ac:dyDescent="0.3">
      <c r="A63" s="2" t="s">
        <v>225</v>
      </c>
      <c r="B63" s="3" t="s">
        <v>85</v>
      </c>
      <c r="C63" s="14">
        <f>C64</f>
        <v>589000</v>
      </c>
      <c r="D63" s="14">
        <f>D64</f>
        <v>683133.85</v>
      </c>
      <c r="E63" s="17">
        <f t="shared" si="0"/>
        <v>115.98197792869269</v>
      </c>
    </row>
    <row r="64" spans="1:5" x14ac:dyDescent="0.3">
      <c r="A64" s="2" t="s">
        <v>226</v>
      </c>
      <c r="B64" s="3" t="s">
        <v>86</v>
      </c>
      <c r="C64" s="14">
        <v>589000</v>
      </c>
      <c r="D64" s="14">
        <v>683133.85</v>
      </c>
      <c r="E64" s="17">
        <f t="shared" si="0"/>
        <v>115.98197792869269</v>
      </c>
    </row>
    <row r="65" spans="1:5" x14ac:dyDescent="0.3">
      <c r="A65" s="19" t="s">
        <v>227</v>
      </c>
      <c r="B65" s="20" t="s">
        <v>87</v>
      </c>
      <c r="C65" s="13">
        <f>C68+C69</f>
        <v>181811000</v>
      </c>
      <c r="D65" s="13">
        <f>D66+D68+D69</f>
        <v>109959192.17999999</v>
      </c>
      <c r="E65" s="18">
        <f t="shared" si="0"/>
        <v>60.479944656813942</v>
      </c>
    </row>
    <row r="66" spans="1:5" ht="50.4" customHeight="1" x14ac:dyDescent="0.3">
      <c r="A66" s="2" t="s">
        <v>728</v>
      </c>
      <c r="B66" s="3" t="s">
        <v>726</v>
      </c>
      <c r="C66" s="14">
        <v>0</v>
      </c>
      <c r="D66" s="14">
        <f>D67</f>
        <v>40157.96</v>
      </c>
      <c r="E66" s="17"/>
    </row>
    <row r="67" spans="1:5" ht="37.799999999999997" customHeight="1" x14ac:dyDescent="0.3">
      <c r="A67" s="2" t="s">
        <v>729</v>
      </c>
      <c r="B67" s="3" t="s">
        <v>727</v>
      </c>
      <c r="C67" s="14">
        <v>0</v>
      </c>
      <c r="D67" s="14">
        <v>40157.96</v>
      </c>
      <c r="E67" s="17"/>
    </row>
    <row r="68" spans="1:5" ht="62.4" x14ac:dyDescent="0.3">
      <c r="A68" s="2" t="s">
        <v>228</v>
      </c>
      <c r="B68" s="3" t="s">
        <v>88</v>
      </c>
      <c r="C68" s="14">
        <v>917000</v>
      </c>
      <c r="D68" s="14">
        <v>659475</v>
      </c>
      <c r="E68" s="17">
        <f t="shared" si="0"/>
        <v>71.916575790621593</v>
      </c>
    </row>
    <row r="69" spans="1:5" ht="31.2" x14ac:dyDescent="0.3">
      <c r="A69" s="2" t="s">
        <v>229</v>
      </c>
      <c r="B69" s="3" t="s">
        <v>89</v>
      </c>
      <c r="C69" s="14">
        <f>C70+C71+C72+C74+C75+C76+C77+C80+C82+C83+C84+C85+C86+C87+C79</f>
        <v>180894000</v>
      </c>
      <c r="D69" s="14">
        <f>D70+D71+D72+D74+D75+D76+D77+D80+D82+D83+D84+D85+D86+D87+D79</f>
        <v>109259559.22</v>
      </c>
      <c r="E69" s="17">
        <f t="shared" si="0"/>
        <v>60.399769599876173</v>
      </c>
    </row>
    <row r="70" spans="1:5" ht="68.400000000000006" customHeight="1" x14ac:dyDescent="0.3">
      <c r="A70" s="2" t="s">
        <v>230</v>
      </c>
      <c r="B70" s="3" t="s">
        <v>90</v>
      </c>
      <c r="C70" s="14">
        <v>5000</v>
      </c>
      <c r="D70" s="14">
        <v>8170</v>
      </c>
      <c r="E70" s="17">
        <f t="shared" si="0"/>
        <v>163.39999999999998</v>
      </c>
    </row>
    <row r="71" spans="1:5" ht="31.2" x14ac:dyDescent="0.3">
      <c r="A71" s="2" t="s">
        <v>231</v>
      </c>
      <c r="B71" s="3" t="s">
        <v>91</v>
      </c>
      <c r="C71" s="14">
        <v>113276000</v>
      </c>
      <c r="D71" s="14">
        <v>63592328.890000001</v>
      </c>
      <c r="E71" s="17">
        <f t="shared" si="0"/>
        <v>56.139278302553052</v>
      </c>
    </row>
    <row r="72" spans="1:5" ht="46.8" x14ac:dyDescent="0.3">
      <c r="A72" s="2" t="s">
        <v>232</v>
      </c>
      <c r="B72" s="3" t="s">
        <v>92</v>
      </c>
      <c r="C72" s="14">
        <f>C73</f>
        <v>40210000</v>
      </c>
      <c r="D72" s="14">
        <f>D73</f>
        <v>24620510.829999998</v>
      </c>
      <c r="E72" s="17">
        <f t="shared" si="0"/>
        <v>61.229820517284253</v>
      </c>
    </row>
    <row r="73" spans="1:5" ht="62.4" x14ac:dyDescent="0.3">
      <c r="A73" s="2" t="s">
        <v>233</v>
      </c>
      <c r="B73" s="3" t="s">
        <v>93</v>
      </c>
      <c r="C73" s="14">
        <v>40210000</v>
      </c>
      <c r="D73" s="14">
        <v>24620510.829999998</v>
      </c>
      <c r="E73" s="17">
        <f t="shared" si="0"/>
        <v>61.229820517284253</v>
      </c>
    </row>
    <row r="74" spans="1:5" ht="31.2" x14ac:dyDescent="0.3">
      <c r="A74" s="2" t="s">
        <v>234</v>
      </c>
      <c r="B74" s="3" t="s">
        <v>94</v>
      </c>
      <c r="C74" s="14">
        <v>4868000</v>
      </c>
      <c r="D74" s="14">
        <v>3431330</v>
      </c>
      <c r="E74" s="17">
        <f t="shared" si="0"/>
        <v>70.487469186524237</v>
      </c>
    </row>
    <row r="75" spans="1:5" ht="62.4" x14ac:dyDescent="0.3">
      <c r="A75" s="2" t="s">
        <v>235</v>
      </c>
      <c r="B75" s="3" t="s">
        <v>95</v>
      </c>
      <c r="C75" s="14">
        <v>146000</v>
      </c>
      <c r="D75" s="14">
        <v>65900</v>
      </c>
      <c r="E75" s="17">
        <f t="shared" si="0"/>
        <v>45.136986301369866</v>
      </c>
    </row>
    <row r="76" spans="1:5" ht="31.2" x14ac:dyDescent="0.3">
      <c r="A76" s="2" t="s">
        <v>236</v>
      </c>
      <c r="B76" s="8" t="s">
        <v>96</v>
      </c>
      <c r="C76" s="14">
        <v>20000</v>
      </c>
      <c r="D76" s="14">
        <v>0</v>
      </c>
      <c r="E76" s="17">
        <f t="shared" si="0"/>
        <v>0</v>
      </c>
    </row>
    <row r="77" spans="1:5" ht="93.6" x14ac:dyDescent="0.3">
      <c r="A77" s="2" t="s">
        <v>237</v>
      </c>
      <c r="B77" s="8" t="s">
        <v>97</v>
      </c>
      <c r="C77" s="14">
        <v>20000</v>
      </c>
      <c r="D77" s="14">
        <v>12000</v>
      </c>
      <c r="E77" s="17">
        <f t="shared" si="0"/>
        <v>60</v>
      </c>
    </row>
    <row r="78" spans="1:5" ht="62.4" x14ac:dyDescent="0.3">
      <c r="A78" s="2" t="s">
        <v>238</v>
      </c>
      <c r="B78" s="3" t="s">
        <v>98</v>
      </c>
      <c r="C78" s="14">
        <f>SUM(C79:C80)</f>
        <v>20848000</v>
      </c>
      <c r="D78" s="14">
        <f>SUM(D79:D80)</f>
        <v>16504904.5</v>
      </c>
      <c r="E78" s="17">
        <f t="shared" si="0"/>
        <v>79.167807463545657</v>
      </c>
    </row>
    <row r="79" spans="1:5" ht="62.4" x14ac:dyDescent="0.3">
      <c r="A79" s="2" t="s">
        <v>239</v>
      </c>
      <c r="B79" s="3" t="s">
        <v>99</v>
      </c>
      <c r="C79" s="14">
        <v>8548000</v>
      </c>
      <c r="D79" s="14">
        <v>6049475.5</v>
      </c>
      <c r="E79" s="17">
        <f t="shared" ref="E79:E138" si="1">D79/C79*100</f>
        <v>70.770653954141309</v>
      </c>
    </row>
    <row r="80" spans="1:5" ht="140.4" x14ac:dyDescent="0.3">
      <c r="A80" s="2" t="s">
        <v>240</v>
      </c>
      <c r="B80" s="3" t="s">
        <v>100</v>
      </c>
      <c r="C80" s="14">
        <v>12300000</v>
      </c>
      <c r="D80" s="14">
        <v>10455429</v>
      </c>
      <c r="E80" s="17">
        <f t="shared" si="1"/>
        <v>85.003487804878048</v>
      </c>
    </row>
    <row r="81" spans="1:5" ht="46.8" x14ac:dyDescent="0.3">
      <c r="A81" s="2" t="s">
        <v>241</v>
      </c>
      <c r="B81" s="3" t="s">
        <v>101</v>
      </c>
      <c r="C81" s="14">
        <f>C82</f>
        <v>191000</v>
      </c>
      <c r="D81" s="14">
        <f>D82</f>
        <v>134400</v>
      </c>
      <c r="E81" s="17">
        <f t="shared" si="1"/>
        <v>70.366492146596855</v>
      </c>
    </row>
    <row r="82" spans="1:5" ht="78" x14ac:dyDescent="0.3">
      <c r="A82" s="2" t="s">
        <v>242</v>
      </c>
      <c r="B82" s="3" t="s">
        <v>102</v>
      </c>
      <c r="C82" s="14">
        <v>191000</v>
      </c>
      <c r="D82" s="14">
        <v>134400</v>
      </c>
      <c r="E82" s="17">
        <f t="shared" si="1"/>
        <v>70.366492146596855</v>
      </c>
    </row>
    <row r="83" spans="1:5" ht="31.2" x14ac:dyDescent="0.3">
      <c r="A83" s="2" t="s">
        <v>533</v>
      </c>
      <c r="B83" s="3" t="s">
        <v>534</v>
      </c>
      <c r="C83" s="14">
        <v>55000</v>
      </c>
      <c r="D83" s="14">
        <v>78015</v>
      </c>
      <c r="E83" s="17">
        <f t="shared" si="1"/>
        <v>141.84545454545454</v>
      </c>
    </row>
    <row r="84" spans="1:5" ht="31.2" x14ac:dyDescent="0.3">
      <c r="A84" s="2" t="s">
        <v>243</v>
      </c>
      <c r="B84" s="3" t="s">
        <v>103</v>
      </c>
      <c r="C84" s="14">
        <v>30000</v>
      </c>
      <c r="D84" s="14">
        <v>65000</v>
      </c>
      <c r="E84" s="17">
        <f t="shared" si="1"/>
        <v>216.66666666666666</v>
      </c>
    </row>
    <row r="85" spans="1:5" ht="62.4" x14ac:dyDescent="0.3">
      <c r="A85" s="2" t="s">
        <v>244</v>
      </c>
      <c r="B85" s="3" t="s">
        <v>104</v>
      </c>
      <c r="C85" s="14">
        <v>870000</v>
      </c>
      <c r="D85" s="14">
        <v>327000</v>
      </c>
      <c r="E85" s="17">
        <f t="shared" si="1"/>
        <v>37.586206896551722</v>
      </c>
    </row>
    <row r="86" spans="1:5" ht="66" customHeight="1" x14ac:dyDescent="0.3">
      <c r="A86" s="2" t="s">
        <v>245</v>
      </c>
      <c r="B86" s="3" t="s">
        <v>105</v>
      </c>
      <c r="C86" s="14">
        <v>55000</v>
      </c>
      <c r="D86" s="14">
        <v>135000</v>
      </c>
      <c r="E86" s="17">
        <f t="shared" si="1"/>
        <v>245.45454545454547</v>
      </c>
    </row>
    <row r="87" spans="1:5" ht="46.8" x14ac:dyDescent="0.3">
      <c r="A87" s="2" t="s">
        <v>246</v>
      </c>
      <c r="B87" s="8" t="s">
        <v>106</v>
      </c>
      <c r="C87" s="14">
        <v>300000</v>
      </c>
      <c r="D87" s="14">
        <v>285000</v>
      </c>
      <c r="E87" s="17">
        <f t="shared" si="1"/>
        <v>95</v>
      </c>
    </row>
    <row r="88" spans="1:5" ht="31.2" x14ac:dyDescent="0.3">
      <c r="A88" s="19" t="s">
        <v>389</v>
      </c>
      <c r="B88" s="16" t="s">
        <v>383</v>
      </c>
      <c r="C88" s="13">
        <v>0</v>
      </c>
      <c r="D88" s="13">
        <f>D89+D92+D97+D102+D104</f>
        <v>-47591.350000000006</v>
      </c>
      <c r="E88" s="18"/>
    </row>
    <row r="89" spans="1:5" ht="31.2" x14ac:dyDescent="0.3">
      <c r="A89" s="2" t="s">
        <v>390</v>
      </c>
      <c r="B89" s="15" t="s">
        <v>384</v>
      </c>
      <c r="C89" s="14">
        <v>0</v>
      </c>
      <c r="D89" s="14">
        <f>D90+D91</f>
        <v>15399.11</v>
      </c>
      <c r="E89" s="17"/>
    </row>
    <row r="90" spans="1:5" ht="31.2" x14ac:dyDescent="0.3">
      <c r="A90" s="2" t="s">
        <v>391</v>
      </c>
      <c r="B90" s="15" t="s">
        <v>385</v>
      </c>
      <c r="C90" s="14">
        <v>0</v>
      </c>
      <c r="D90" s="14">
        <v>21227.59</v>
      </c>
      <c r="E90" s="17"/>
    </row>
    <row r="91" spans="1:5" ht="31.2" x14ac:dyDescent="0.3">
      <c r="A91" s="2" t="s">
        <v>846</v>
      </c>
      <c r="B91" s="15" t="s">
        <v>847</v>
      </c>
      <c r="C91" s="14">
        <v>0</v>
      </c>
      <c r="D91" s="14">
        <v>-5828.48</v>
      </c>
      <c r="E91" s="17"/>
    </row>
    <row r="92" spans="1:5" ht="16.2" customHeight="1" x14ac:dyDescent="0.3">
      <c r="A92" s="2" t="s">
        <v>733</v>
      </c>
      <c r="B92" s="15" t="s">
        <v>730</v>
      </c>
      <c r="C92" s="14">
        <v>0</v>
      </c>
      <c r="D92" s="14">
        <f>D93</f>
        <v>689.74</v>
      </c>
      <c r="E92" s="17"/>
    </row>
    <row r="93" spans="1:5" ht="16.2" customHeight="1" x14ac:dyDescent="0.3">
      <c r="A93" s="2" t="s">
        <v>734</v>
      </c>
      <c r="B93" s="15" t="s">
        <v>731</v>
      </c>
      <c r="C93" s="14">
        <v>0</v>
      </c>
      <c r="D93" s="14">
        <f>D94+D96</f>
        <v>689.74</v>
      </c>
      <c r="E93" s="17"/>
    </row>
    <row r="94" spans="1:5" ht="16.2" customHeight="1" x14ac:dyDescent="0.3">
      <c r="A94" s="2" t="s">
        <v>885</v>
      </c>
      <c r="B94" s="15" t="s">
        <v>883</v>
      </c>
      <c r="C94" s="14">
        <v>0</v>
      </c>
      <c r="D94" s="14">
        <f>D95</f>
        <v>24</v>
      </c>
      <c r="E94" s="17"/>
    </row>
    <row r="95" spans="1:5" ht="31.2" x14ac:dyDescent="0.3">
      <c r="A95" s="2" t="s">
        <v>886</v>
      </c>
      <c r="B95" s="15" t="s">
        <v>884</v>
      </c>
      <c r="C95" s="14">
        <v>0</v>
      </c>
      <c r="D95" s="14">
        <v>24</v>
      </c>
      <c r="E95" s="17"/>
    </row>
    <row r="96" spans="1:5" ht="16.2" customHeight="1" x14ac:dyDescent="0.3">
      <c r="A96" s="2" t="s">
        <v>887</v>
      </c>
      <c r="B96" s="15" t="s">
        <v>732</v>
      </c>
      <c r="C96" s="14">
        <v>0</v>
      </c>
      <c r="D96" s="14">
        <v>665.74</v>
      </c>
      <c r="E96" s="17"/>
    </row>
    <row r="97" spans="1:5" x14ac:dyDescent="0.3">
      <c r="A97" s="2" t="s">
        <v>535</v>
      </c>
      <c r="B97" s="15" t="s">
        <v>536</v>
      </c>
      <c r="C97" s="14">
        <v>0</v>
      </c>
      <c r="D97" s="14">
        <f>D98+D99+D100+D101</f>
        <v>-39696.28</v>
      </c>
      <c r="E97" s="17"/>
    </row>
    <row r="98" spans="1:5" x14ac:dyDescent="0.3">
      <c r="A98" s="2" t="s">
        <v>848</v>
      </c>
      <c r="B98" s="15" t="s">
        <v>849</v>
      </c>
      <c r="C98" s="14">
        <v>0</v>
      </c>
      <c r="D98" s="14">
        <v>-1823.53</v>
      </c>
      <c r="E98" s="17"/>
    </row>
    <row r="99" spans="1:5" ht="31.2" x14ac:dyDescent="0.3">
      <c r="A99" s="2" t="s">
        <v>889</v>
      </c>
      <c r="B99" s="15" t="s">
        <v>888</v>
      </c>
      <c r="C99" s="14">
        <v>0</v>
      </c>
      <c r="D99" s="14">
        <v>1805.84</v>
      </c>
      <c r="E99" s="17"/>
    </row>
    <row r="100" spans="1:5" ht="16.5" customHeight="1" x14ac:dyDescent="0.3">
      <c r="A100" s="2" t="s">
        <v>392</v>
      </c>
      <c r="B100" s="15" t="s">
        <v>386</v>
      </c>
      <c r="C100" s="14">
        <v>0</v>
      </c>
      <c r="D100" s="14">
        <v>2577.65</v>
      </c>
      <c r="E100" s="17"/>
    </row>
    <row r="101" spans="1:5" ht="16.5" customHeight="1" x14ac:dyDescent="0.3">
      <c r="A101" s="2" t="s">
        <v>850</v>
      </c>
      <c r="B101" s="15" t="s">
        <v>851</v>
      </c>
      <c r="C101" s="14">
        <v>0</v>
      </c>
      <c r="D101" s="14">
        <v>-42256.24</v>
      </c>
      <c r="E101" s="17"/>
    </row>
    <row r="102" spans="1:5" ht="31.2" x14ac:dyDescent="0.3">
      <c r="A102" s="2" t="s">
        <v>393</v>
      </c>
      <c r="B102" s="15" t="s">
        <v>387</v>
      </c>
      <c r="C102" s="14">
        <v>0</v>
      </c>
      <c r="D102" s="14">
        <f>D103</f>
        <v>14.55</v>
      </c>
      <c r="E102" s="17"/>
    </row>
    <row r="103" spans="1:5" ht="16.5" customHeight="1" x14ac:dyDescent="0.3">
      <c r="A103" s="2" t="s">
        <v>394</v>
      </c>
      <c r="B103" s="15" t="s">
        <v>388</v>
      </c>
      <c r="C103" s="14">
        <v>0</v>
      </c>
      <c r="D103" s="14">
        <v>14.55</v>
      </c>
      <c r="E103" s="17"/>
    </row>
    <row r="104" spans="1:5" ht="31.2" x14ac:dyDescent="0.3">
      <c r="A104" s="2" t="s">
        <v>702</v>
      </c>
      <c r="B104" s="15" t="s">
        <v>701</v>
      </c>
      <c r="C104" s="14">
        <v>0</v>
      </c>
      <c r="D104" s="14">
        <f>D105+D106</f>
        <v>-23998.47</v>
      </c>
      <c r="E104" s="17"/>
    </row>
    <row r="105" spans="1:5" ht="31.2" x14ac:dyDescent="0.3">
      <c r="A105" s="2" t="s">
        <v>703</v>
      </c>
      <c r="B105" s="15" t="s">
        <v>701</v>
      </c>
      <c r="C105" s="14">
        <v>0</v>
      </c>
      <c r="D105" s="14">
        <v>-10498.47</v>
      </c>
      <c r="E105" s="17"/>
    </row>
    <row r="106" spans="1:5" ht="31.2" x14ac:dyDescent="0.3">
      <c r="A106" s="2" t="s">
        <v>891</v>
      </c>
      <c r="B106" s="15" t="s">
        <v>890</v>
      </c>
      <c r="C106" s="14">
        <v>0</v>
      </c>
      <c r="D106" s="14">
        <v>-13500</v>
      </c>
      <c r="E106" s="17"/>
    </row>
    <row r="107" spans="1:5" ht="31.2" x14ac:dyDescent="0.3">
      <c r="A107" s="19" t="s">
        <v>247</v>
      </c>
      <c r="B107" s="20" t="s">
        <v>107</v>
      </c>
      <c r="C107" s="13">
        <f>C108+C113+C120+C123</f>
        <v>141937000</v>
      </c>
      <c r="D107" s="13">
        <f>D108+D110+D113+D120+D123</f>
        <v>209366151.79999998</v>
      </c>
      <c r="E107" s="18">
        <f t="shared" si="1"/>
        <v>147.50639494987212</v>
      </c>
    </row>
    <row r="108" spans="1:5" ht="62.4" x14ac:dyDescent="0.3">
      <c r="A108" s="2" t="s">
        <v>248</v>
      </c>
      <c r="B108" s="3" t="s">
        <v>108</v>
      </c>
      <c r="C108" s="14">
        <f>C109</f>
        <v>20197000</v>
      </c>
      <c r="D108" s="14">
        <f>D109</f>
        <v>15511118.210000001</v>
      </c>
      <c r="E108" s="17">
        <f t="shared" si="1"/>
        <v>76.79911972075061</v>
      </c>
    </row>
    <row r="109" spans="1:5" ht="46.8" x14ac:dyDescent="0.3">
      <c r="A109" s="2" t="s">
        <v>249</v>
      </c>
      <c r="B109" s="3" t="s">
        <v>109</v>
      </c>
      <c r="C109" s="14">
        <v>20197000</v>
      </c>
      <c r="D109" s="14">
        <v>15511118.210000001</v>
      </c>
      <c r="E109" s="17">
        <f t="shared" si="1"/>
        <v>76.79911972075061</v>
      </c>
    </row>
    <row r="110" spans="1:5" x14ac:dyDescent="0.3">
      <c r="A110" s="2" t="s">
        <v>852</v>
      </c>
      <c r="B110" s="3" t="s">
        <v>855</v>
      </c>
      <c r="C110" s="14">
        <v>0</v>
      </c>
      <c r="D110" s="14">
        <f>D111</f>
        <v>76072692.75</v>
      </c>
      <c r="E110" s="17"/>
    </row>
    <row r="111" spans="1:5" ht="31.2" x14ac:dyDescent="0.3">
      <c r="A111" s="2" t="s">
        <v>853</v>
      </c>
      <c r="B111" s="3" t="s">
        <v>856</v>
      </c>
      <c r="C111" s="14">
        <v>0</v>
      </c>
      <c r="D111" s="14">
        <f>D112</f>
        <v>76072692.75</v>
      </c>
      <c r="E111" s="17"/>
    </row>
    <row r="112" spans="1:5" ht="31.2" x14ac:dyDescent="0.3">
      <c r="A112" s="2" t="s">
        <v>854</v>
      </c>
      <c r="B112" s="3" t="s">
        <v>857</v>
      </c>
      <c r="C112" s="14">
        <v>0</v>
      </c>
      <c r="D112" s="14">
        <v>76072692.75</v>
      </c>
      <c r="E112" s="17"/>
    </row>
    <row r="113" spans="1:5" ht="65.25" customHeight="1" x14ac:dyDescent="0.3">
      <c r="A113" s="2" t="s">
        <v>250</v>
      </c>
      <c r="B113" s="3" t="s">
        <v>110</v>
      </c>
      <c r="C113" s="14">
        <f>C114+C116+C118</f>
        <v>116160000</v>
      </c>
      <c r="D113" s="14">
        <f>D114+D116+D118</f>
        <v>108890186.55999999</v>
      </c>
      <c r="E113" s="17">
        <f t="shared" si="1"/>
        <v>93.741551790633594</v>
      </c>
    </row>
    <row r="114" spans="1:5" ht="62.4" x14ac:dyDescent="0.3">
      <c r="A114" s="2" t="s">
        <v>251</v>
      </c>
      <c r="B114" s="3" t="s">
        <v>111</v>
      </c>
      <c r="C114" s="14">
        <f>C115</f>
        <v>90000000</v>
      </c>
      <c r="D114" s="14">
        <f>D115</f>
        <v>89189618.659999996</v>
      </c>
      <c r="E114" s="17">
        <f t="shared" si="1"/>
        <v>99.099576288888883</v>
      </c>
    </row>
    <row r="115" spans="1:5" ht="62.4" x14ac:dyDescent="0.3">
      <c r="A115" s="2" t="s">
        <v>252</v>
      </c>
      <c r="B115" s="3" t="s">
        <v>175</v>
      </c>
      <c r="C115" s="14">
        <v>90000000</v>
      </c>
      <c r="D115" s="14">
        <v>89189618.659999996</v>
      </c>
      <c r="E115" s="17">
        <f t="shared" si="1"/>
        <v>99.099576288888883</v>
      </c>
    </row>
    <row r="116" spans="1:5" ht="62.4" x14ac:dyDescent="0.3">
      <c r="A116" s="2" t="s">
        <v>253</v>
      </c>
      <c r="B116" s="3" t="s">
        <v>112</v>
      </c>
      <c r="C116" s="14">
        <f>C117</f>
        <v>5193000</v>
      </c>
      <c r="D116" s="14">
        <f>D117</f>
        <v>4200826.21</v>
      </c>
      <c r="E116" s="17">
        <f t="shared" si="1"/>
        <v>80.894015212786442</v>
      </c>
    </row>
    <row r="117" spans="1:5" ht="62.4" x14ac:dyDescent="0.3">
      <c r="A117" s="2" t="s">
        <v>254</v>
      </c>
      <c r="B117" s="3" t="s">
        <v>113</v>
      </c>
      <c r="C117" s="14">
        <v>5193000</v>
      </c>
      <c r="D117" s="14">
        <v>4200826.21</v>
      </c>
      <c r="E117" s="17">
        <f t="shared" si="1"/>
        <v>80.894015212786442</v>
      </c>
    </row>
    <row r="118" spans="1:5" ht="31.2" x14ac:dyDescent="0.3">
      <c r="A118" s="2" t="s">
        <v>255</v>
      </c>
      <c r="B118" s="3" t="s">
        <v>114</v>
      </c>
      <c r="C118" s="14">
        <f>C119</f>
        <v>20967000</v>
      </c>
      <c r="D118" s="14">
        <f>D119</f>
        <v>15499741.689999999</v>
      </c>
      <c r="E118" s="17">
        <f t="shared" si="1"/>
        <v>73.924460771688842</v>
      </c>
    </row>
    <row r="119" spans="1:5" ht="33" customHeight="1" x14ac:dyDescent="0.3">
      <c r="A119" s="2" t="s">
        <v>256</v>
      </c>
      <c r="B119" s="3" t="s">
        <v>115</v>
      </c>
      <c r="C119" s="14">
        <v>20967000</v>
      </c>
      <c r="D119" s="14">
        <v>15499741.689999999</v>
      </c>
      <c r="E119" s="17">
        <f t="shared" si="1"/>
        <v>73.924460771688842</v>
      </c>
    </row>
    <row r="120" spans="1:5" x14ac:dyDescent="0.3">
      <c r="A120" s="2" t="s">
        <v>257</v>
      </c>
      <c r="B120" s="3" t="s">
        <v>116</v>
      </c>
      <c r="C120" s="14">
        <f>C121</f>
        <v>4576000</v>
      </c>
      <c r="D120" s="14">
        <f>D121</f>
        <v>7927830</v>
      </c>
      <c r="E120" s="17">
        <f t="shared" si="1"/>
        <v>173.24803321678323</v>
      </c>
    </row>
    <row r="121" spans="1:5" ht="37.200000000000003" customHeight="1" x14ac:dyDescent="0.3">
      <c r="A121" s="2" t="s">
        <v>258</v>
      </c>
      <c r="B121" s="3" t="s">
        <v>117</v>
      </c>
      <c r="C121" s="14">
        <f>C122</f>
        <v>4576000</v>
      </c>
      <c r="D121" s="14">
        <f>D122</f>
        <v>7927830</v>
      </c>
      <c r="E121" s="17">
        <f t="shared" si="1"/>
        <v>173.24803321678323</v>
      </c>
    </row>
    <row r="122" spans="1:5" ht="46.8" x14ac:dyDescent="0.3">
      <c r="A122" s="2" t="s">
        <v>259</v>
      </c>
      <c r="B122" s="3" t="s">
        <v>118</v>
      </c>
      <c r="C122" s="14">
        <v>4576000</v>
      </c>
      <c r="D122" s="14">
        <v>7927830</v>
      </c>
      <c r="E122" s="17">
        <f t="shared" si="1"/>
        <v>173.24803321678323</v>
      </c>
    </row>
    <row r="123" spans="1:5" ht="62.4" x14ac:dyDescent="0.3">
      <c r="A123" s="2" t="s">
        <v>260</v>
      </c>
      <c r="B123" s="3" t="s">
        <v>119</v>
      </c>
      <c r="C123" s="14">
        <f>C124</f>
        <v>1004000</v>
      </c>
      <c r="D123" s="14">
        <f>D124</f>
        <v>964324.28</v>
      </c>
      <c r="E123" s="17">
        <f t="shared" si="1"/>
        <v>96.048235059760955</v>
      </c>
    </row>
    <row r="124" spans="1:5" ht="62.4" x14ac:dyDescent="0.3">
      <c r="A124" s="2" t="s">
        <v>261</v>
      </c>
      <c r="B124" s="3" t="s">
        <v>120</v>
      </c>
      <c r="C124" s="14">
        <f>C125</f>
        <v>1004000</v>
      </c>
      <c r="D124" s="14">
        <f>D125</f>
        <v>964324.28</v>
      </c>
      <c r="E124" s="17">
        <f t="shared" si="1"/>
        <v>96.048235059760955</v>
      </c>
    </row>
    <row r="125" spans="1:5" ht="78" x14ac:dyDescent="0.3">
      <c r="A125" s="2" t="s">
        <v>262</v>
      </c>
      <c r="B125" s="3" t="s">
        <v>121</v>
      </c>
      <c r="C125" s="14">
        <v>1004000</v>
      </c>
      <c r="D125" s="14">
        <v>964324.28</v>
      </c>
      <c r="E125" s="17">
        <f t="shared" si="1"/>
        <v>96.048235059760955</v>
      </c>
    </row>
    <row r="126" spans="1:5" x14ac:dyDescent="0.3">
      <c r="A126" s="19" t="s">
        <v>263</v>
      </c>
      <c r="B126" s="20" t="s">
        <v>122</v>
      </c>
      <c r="C126" s="13">
        <f>C127+C134+C140</f>
        <v>270398000</v>
      </c>
      <c r="D126" s="13">
        <f>D127+D134+D140</f>
        <v>266297130.41999999</v>
      </c>
      <c r="E126" s="18">
        <f t="shared" si="1"/>
        <v>98.483395002921611</v>
      </c>
    </row>
    <row r="127" spans="1:5" x14ac:dyDescent="0.3">
      <c r="A127" s="2" t="s">
        <v>264</v>
      </c>
      <c r="B127" s="3" t="s">
        <v>123</v>
      </c>
      <c r="C127" s="14">
        <f>C128+C129+C130</f>
        <v>13909000</v>
      </c>
      <c r="D127" s="14">
        <f>D128+D129+D130+D133</f>
        <v>12575409.449999999</v>
      </c>
      <c r="E127" s="17">
        <f t="shared" si="1"/>
        <v>90.412031418506004</v>
      </c>
    </row>
    <row r="128" spans="1:5" ht="31.2" x14ac:dyDescent="0.3">
      <c r="A128" s="2" t="s">
        <v>265</v>
      </c>
      <c r="B128" s="3" t="s">
        <v>124</v>
      </c>
      <c r="C128" s="14">
        <v>3167000</v>
      </c>
      <c r="D128" s="14">
        <v>963876.04</v>
      </c>
      <c r="E128" s="17">
        <f t="shared" si="1"/>
        <v>30.434987053994316</v>
      </c>
    </row>
    <row r="129" spans="1:5" x14ac:dyDescent="0.3">
      <c r="A129" s="2" t="s">
        <v>266</v>
      </c>
      <c r="B129" s="3" t="s">
        <v>125</v>
      </c>
      <c r="C129" s="14">
        <v>2312000</v>
      </c>
      <c r="D129" s="14">
        <v>2526453.7799999998</v>
      </c>
      <c r="E129" s="17">
        <f t="shared" si="1"/>
        <v>109.27568252595154</v>
      </c>
    </row>
    <row r="130" spans="1:5" x14ac:dyDescent="0.3">
      <c r="A130" s="2" t="s">
        <v>267</v>
      </c>
      <c r="B130" s="3" t="s">
        <v>162</v>
      </c>
      <c r="C130" s="14">
        <f>C131+C132</f>
        <v>8430000</v>
      </c>
      <c r="D130" s="14">
        <f>D131+D132</f>
        <v>9032196.3699999992</v>
      </c>
      <c r="E130" s="17">
        <f t="shared" si="1"/>
        <v>107.14349193357057</v>
      </c>
    </row>
    <row r="131" spans="1:5" x14ac:dyDescent="0.3">
      <c r="A131" s="2" t="s">
        <v>268</v>
      </c>
      <c r="B131" s="3" t="s">
        <v>163</v>
      </c>
      <c r="C131" s="14">
        <v>3639000</v>
      </c>
      <c r="D131" s="14">
        <v>3820160.94</v>
      </c>
      <c r="E131" s="17">
        <f t="shared" si="1"/>
        <v>104.9783165704864</v>
      </c>
    </row>
    <row r="132" spans="1:5" x14ac:dyDescent="0.3">
      <c r="A132" s="2" t="s">
        <v>395</v>
      </c>
      <c r="B132" s="3" t="s">
        <v>397</v>
      </c>
      <c r="C132" s="14">
        <v>4791000</v>
      </c>
      <c r="D132" s="14">
        <v>5212035.43</v>
      </c>
      <c r="E132" s="17">
        <f t="shared" si="1"/>
        <v>108.78804905030263</v>
      </c>
    </row>
    <row r="133" spans="1:5" ht="31.2" x14ac:dyDescent="0.3">
      <c r="A133" s="2" t="s">
        <v>396</v>
      </c>
      <c r="B133" s="3" t="s">
        <v>398</v>
      </c>
      <c r="C133" s="14">
        <v>0</v>
      </c>
      <c r="D133" s="14">
        <v>52883.26</v>
      </c>
      <c r="E133" s="17"/>
    </row>
    <row r="134" spans="1:5" x14ac:dyDescent="0.3">
      <c r="A134" s="2" t="s">
        <v>269</v>
      </c>
      <c r="B134" s="3" t="s">
        <v>126</v>
      </c>
      <c r="C134" s="14">
        <f>C135+C137+C138</f>
        <v>10408000</v>
      </c>
      <c r="D134" s="14">
        <f>D135+D137+D138</f>
        <v>519568.58999999997</v>
      </c>
      <c r="E134" s="17">
        <f t="shared" si="1"/>
        <v>4.9920118178324362</v>
      </c>
    </row>
    <row r="135" spans="1:5" ht="46.8" x14ac:dyDescent="0.3">
      <c r="A135" s="2" t="s">
        <v>270</v>
      </c>
      <c r="B135" s="3" t="s">
        <v>127</v>
      </c>
      <c r="C135" s="14">
        <f>C136</f>
        <v>10000000</v>
      </c>
      <c r="D135" s="14">
        <f>D136</f>
        <v>199358.13</v>
      </c>
      <c r="E135" s="17">
        <f t="shared" si="1"/>
        <v>1.9935813</v>
      </c>
    </row>
    <row r="136" spans="1:5" ht="46.8" x14ac:dyDescent="0.3">
      <c r="A136" s="2" t="s">
        <v>271</v>
      </c>
      <c r="B136" s="3" t="s">
        <v>128</v>
      </c>
      <c r="C136" s="14">
        <v>10000000</v>
      </c>
      <c r="D136" s="14">
        <v>199358.13</v>
      </c>
      <c r="E136" s="17">
        <f t="shared" si="1"/>
        <v>1.9935813</v>
      </c>
    </row>
    <row r="137" spans="1:5" ht="31.2" x14ac:dyDescent="0.3">
      <c r="A137" s="2" t="s">
        <v>272</v>
      </c>
      <c r="B137" s="3" t="s">
        <v>129</v>
      </c>
      <c r="C137" s="14">
        <v>8000</v>
      </c>
      <c r="D137" s="14">
        <v>6791.96</v>
      </c>
      <c r="E137" s="17">
        <f t="shared" si="1"/>
        <v>84.899500000000003</v>
      </c>
    </row>
    <row r="138" spans="1:5" ht="46.8" x14ac:dyDescent="0.3">
      <c r="A138" s="2" t="s">
        <v>273</v>
      </c>
      <c r="B138" s="3" t="s">
        <v>735</v>
      </c>
      <c r="C138" s="14">
        <f>C139</f>
        <v>400000</v>
      </c>
      <c r="D138" s="14">
        <f>D139</f>
        <v>313418.5</v>
      </c>
      <c r="E138" s="17">
        <f t="shared" si="1"/>
        <v>78.354624999999999</v>
      </c>
    </row>
    <row r="139" spans="1:5" ht="93.6" x14ac:dyDescent="0.3">
      <c r="A139" s="2" t="s">
        <v>274</v>
      </c>
      <c r="B139" s="3" t="s">
        <v>736</v>
      </c>
      <c r="C139" s="14">
        <v>400000</v>
      </c>
      <c r="D139" s="14">
        <v>313418.5</v>
      </c>
      <c r="E139" s="17">
        <f t="shared" ref="E139:E220" si="2">D139/C139*100</f>
        <v>78.354624999999999</v>
      </c>
    </row>
    <row r="140" spans="1:5" x14ac:dyDescent="0.3">
      <c r="A140" s="2" t="s">
        <v>275</v>
      </c>
      <c r="B140" s="3" t="s">
        <v>130</v>
      </c>
      <c r="C140" s="14">
        <f>C141</f>
        <v>246081000</v>
      </c>
      <c r="D140" s="14">
        <f>D141</f>
        <v>253202152.38</v>
      </c>
      <c r="E140" s="17">
        <f t="shared" si="2"/>
        <v>102.89382454557645</v>
      </c>
    </row>
    <row r="141" spans="1:5" x14ac:dyDescent="0.3">
      <c r="A141" s="2" t="s">
        <v>276</v>
      </c>
      <c r="B141" s="3" t="s">
        <v>131</v>
      </c>
      <c r="C141" s="14">
        <f>SUM(C142:C144)</f>
        <v>246081000</v>
      </c>
      <c r="D141" s="14">
        <f>SUM(D142:D144)</f>
        <v>253202152.38</v>
      </c>
      <c r="E141" s="17">
        <f t="shared" si="2"/>
        <v>102.89382454557645</v>
      </c>
    </row>
    <row r="142" spans="1:5" ht="46.8" x14ac:dyDescent="0.3">
      <c r="A142" s="2" t="s">
        <v>277</v>
      </c>
      <c r="B142" s="3" t="s">
        <v>176</v>
      </c>
      <c r="C142" s="14">
        <v>1531000</v>
      </c>
      <c r="D142" s="14">
        <v>887726.67</v>
      </c>
      <c r="E142" s="17">
        <f t="shared" si="2"/>
        <v>57.983453298497714</v>
      </c>
    </row>
    <row r="143" spans="1:5" ht="31.2" x14ac:dyDescent="0.3">
      <c r="A143" s="2" t="s">
        <v>278</v>
      </c>
      <c r="B143" s="3" t="s">
        <v>132</v>
      </c>
      <c r="C143" s="14">
        <v>233000000</v>
      </c>
      <c r="D143" s="14">
        <v>237350362.80000001</v>
      </c>
      <c r="E143" s="17">
        <f t="shared" si="2"/>
        <v>101.86710849785408</v>
      </c>
    </row>
    <row r="144" spans="1:5" ht="31.2" x14ac:dyDescent="0.3">
      <c r="A144" s="2" t="s">
        <v>279</v>
      </c>
      <c r="B144" s="3" t="s">
        <v>133</v>
      </c>
      <c r="C144" s="14">
        <v>11550000</v>
      </c>
      <c r="D144" s="14">
        <v>14964062.91</v>
      </c>
      <c r="E144" s="17">
        <f t="shared" si="2"/>
        <v>129.55898623376623</v>
      </c>
    </row>
    <row r="145" spans="1:5" ht="31.2" x14ac:dyDescent="0.3">
      <c r="A145" s="19" t="s">
        <v>280</v>
      </c>
      <c r="B145" s="20" t="s">
        <v>134</v>
      </c>
      <c r="C145" s="13">
        <f>C146+C154</f>
        <v>47963000</v>
      </c>
      <c r="D145" s="13">
        <f>D146+D154</f>
        <v>70271081.429999992</v>
      </c>
      <c r="E145" s="18">
        <f t="shared" si="2"/>
        <v>146.51102189187498</v>
      </c>
    </row>
    <row r="146" spans="1:5" x14ac:dyDescent="0.3">
      <c r="A146" s="2" t="s">
        <v>281</v>
      </c>
      <c r="B146" s="3" t="s">
        <v>135</v>
      </c>
      <c r="C146" s="14">
        <f>C150+C152+C147+C148+C149</f>
        <v>9459000</v>
      </c>
      <c r="D146" s="14">
        <v>5424448.5300000003</v>
      </c>
      <c r="E146" s="17">
        <f t="shared" si="2"/>
        <v>57.346955597843333</v>
      </c>
    </row>
    <row r="147" spans="1:5" ht="46.8" x14ac:dyDescent="0.3">
      <c r="A147" s="2" t="s">
        <v>282</v>
      </c>
      <c r="B147" s="3" t="s">
        <v>136</v>
      </c>
      <c r="C147" s="14">
        <v>5000</v>
      </c>
      <c r="D147" s="14">
        <v>4900</v>
      </c>
      <c r="E147" s="17">
        <f t="shared" si="2"/>
        <v>98</v>
      </c>
    </row>
    <row r="148" spans="1:5" ht="31.2" x14ac:dyDescent="0.3">
      <c r="A148" s="2" t="s">
        <v>283</v>
      </c>
      <c r="B148" s="3" t="s">
        <v>137</v>
      </c>
      <c r="C148" s="14">
        <v>352000</v>
      </c>
      <c r="D148" s="14">
        <v>132450</v>
      </c>
      <c r="E148" s="17">
        <f t="shared" si="2"/>
        <v>37.627840909090907</v>
      </c>
    </row>
    <row r="149" spans="1:5" ht="19.5" customHeight="1" x14ac:dyDescent="0.3">
      <c r="A149" s="2" t="s">
        <v>399</v>
      </c>
      <c r="B149" s="3" t="s">
        <v>400</v>
      </c>
      <c r="C149" s="14">
        <v>2000</v>
      </c>
      <c r="D149" s="14">
        <v>1475</v>
      </c>
      <c r="E149" s="17">
        <f t="shared" si="2"/>
        <v>73.75</v>
      </c>
    </row>
    <row r="150" spans="1:5" ht="31.2" x14ac:dyDescent="0.3">
      <c r="A150" s="2" t="s">
        <v>284</v>
      </c>
      <c r="B150" s="3" t="s">
        <v>138</v>
      </c>
      <c r="C150" s="14">
        <f>C151</f>
        <v>105000</v>
      </c>
      <c r="D150" s="14">
        <f>D151</f>
        <v>116872.73</v>
      </c>
      <c r="E150" s="17">
        <f t="shared" si="2"/>
        <v>111.30736190476189</v>
      </c>
    </row>
    <row r="151" spans="1:5" ht="64.8" customHeight="1" x14ac:dyDescent="0.3">
      <c r="A151" s="2" t="s">
        <v>285</v>
      </c>
      <c r="B151" s="3" t="s">
        <v>139</v>
      </c>
      <c r="C151" s="14">
        <v>105000</v>
      </c>
      <c r="D151" s="14">
        <v>116872.73</v>
      </c>
      <c r="E151" s="17">
        <f t="shared" si="2"/>
        <v>111.30736190476189</v>
      </c>
    </row>
    <row r="152" spans="1:5" x14ac:dyDescent="0.3">
      <c r="A152" s="2" t="s">
        <v>286</v>
      </c>
      <c r="B152" s="3" t="s">
        <v>140</v>
      </c>
      <c r="C152" s="14">
        <f>C153</f>
        <v>8995000</v>
      </c>
      <c r="D152" s="14">
        <f>D153</f>
        <v>5168750.8</v>
      </c>
      <c r="E152" s="17">
        <f t="shared" si="2"/>
        <v>57.462488048916057</v>
      </c>
    </row>
    <row r="153" spans="1:5" ht="31.2" x14ac:dyDescent="0.3">
      <c r="A153" s="2" t="s">
        <v>287</v>
      </c>
      <c r="B153" s="3" t="s">
        <v>141</v>
      </c>
      <c r="C153" s="14">
        <v>8995000</v>
      </c>
      <c r="D153" s="14">
        <v>5168750.8</v>
      </c>
      <c r="E153" s="17">
        <f t="shared" si="2"/>
        <v>57.462488048916057</v>
      </c>
    </row>
    <row r="154" spans="1:5" x14ac:dyDescent="0.3">
      <c r="A154" s="2" t="s">
        <v>288</v>
      </c>
      <c r="B154" s="3" t="s">
        <v>142</v>
      </c>
      <c r="C154" s="14">
        <f>C155+C157</f>
        <v>38504000</v>
      </c>
      <c r="D154" s="14">
        <f>D155+D157</f>
        <v>64846632.899999999</v>
      </c>
      <c r="E154" s="17">
        <f t="shared" si="2"/>
        <v>168.41531503220443</v>
      </c>
    </row>
    <row r="155" spans="1:5" ht="31.2" x14ac:dyDescent="0.3">
      <c r="A155" s="2" t="s">
        <v>401</v>
      </c>
      <c r="B155" s="3" t="s">
        <v>403</v>
      </c>
      <c r="C155" s="14">
        <f>C156</f>
        <v>4621000</v>
      </c>
      <c r="D155" s="14">
        <f>D156</f>
        <v>3392210.12</v>
      </c>
      <c r="E155" s="17">
        <f t="shared" si="2"/>
        <v>73.408572170525872</v>
      </c>
    </row>
    <row r="156" spans="1:5" ht="31.2" x14ac:dyDescent="0.3">
      <c r="A156" s="2" t="s">
        <v>402</v>
      </c>
      <c r="B156" s="3" t="s">
        <v>404</v>
      </c>
      <c r="C156" s="14">
        <v>4621000</v>
      </c>
      <c r="D156" s="14">
        <v>3392210.12</v>
      </c>
      <c r="E156" s="17">
        <f t="shared" si="2"/>
        <v>73.408572170525872</v>
      </c>
    </row>
    <row r="157" spans="1:5" x14ac:dyDescent="0.3">
      <c r="A157" s="2" t="s">
        <v>289</v>
      </c>
      <c r="B157" s="3" t="s">
        <v>143</v>
      </c>
      <c r="C157" s="14">
        <f>C158</f>
        <v>33883000</v>
      </c>
      <c r="D157" s="14">
        <f>D158</f>
        <v>61454422.780000001</v>
      </c>
      <c r="E157" s="17">
        <f t="shared" si="2"/>
        <v>181.3724368562406</v>
      </c>
    </row>
    <row r="158" spans="1:5" ht="18" customHeight="1" x14ac:dyDescent="0.3">
      <c r="A158" s="2" t="s">
        <v>290</v>
      </c>
      <c r="B158" s="3" t="s">
        <v>144</v>
      </c>
      <c r="C158" s="14">
        <v>33883000</v>
      </c>
      <c r="D158" s="14">
        <v>61454422.780000001</v>
      </c>
      <c r="E158" s="17">
        <f t="shared" si="2"/>
        <v>181.3724368562406</v>
      </c>
    </row>
    <row r="159" spans="1:5" ht="31.2" x14ac:dyDescent="0.3">
      <c r="A159" s="19" t="s">
        <v>291</v>
      </c>
      <c r="B159" s="20" t="s">
        <v>145</v>
      </c>
      <c r="C159" s="13">
        <f>C160+C166</f>
        <v>6100000</v>
      </c>
      <c r="D159" s="13">
        <f>D160+D166</f>
        <v>24984219.689999998</v>
      </c>
      <c r="E159" s="18">
        <f t="shared" si="2"/>
        <v>409.57737196721314</v>
      </c>
    </row>
    <row r="160" spans="1:5" ht="62.4" x14ac:dyDescent="0.3">
      <c r="A160" s="2" t="s">
        <v>292</v>
      </c>
      <c r="B160" s="3" t="s">
        <v>146</v>
      </c>
      <c r="C160" s="14">
        <f>C164</f>
        <v>100000</v>
      </c>
      <c r="D160" s="14">
        <v>4039276.45</v>
      </c>
      <c r="E160" s="17">
        <f t="shared" si="2"/>
        <v>4039.2764499999998</v>
      </c>
    </row>
    <row r="161" spans="1:5" ht="84" customHeight="1" x14ac:dyDescent="0.3">
      <c r="A161" s="2" t="s">
        <v>739</v>
      </c>
      <c r="B161" s="3" t="s">
        <v>737</v>
      </c>
      <c r="C161" s="14">
        <v>0</v>
      </c>
      <c r="D161" s="14">
        <f>D162+D163</f>
        <v>2954055.45</v>
      </c>
      <c r="E161" s="17"/>
    </row>
    <row r="162" spans="1:5" ht="82.8" customHeight="1" x14ac:dyDescent="0.3">
      <c r="A162" s="2" t="s">
        <v>740</v>
      </c>
      <c r="B162" s="3" t="s">
        <v>738</v>
      </c>
      <c r="C162" s="14">
        <v>0</v>
      </c>
      <c r="D162" s="14">
        <v>1524602.95</v>
      </c>
      <c r="E162" s="17"/>
    </row>
    <row r="163" spans="1:5" ht="46.8" x14ac:dyDescent="0.3">
      <c r="A163" s="2" t="s">
        <v>892</v>
      </c>
      <c r="B163" s="3" t="s">
        <v>893</v>
      </c>
      <c r="C163" s="14">
        <v>0</v>
      </c>
      <c r="D163" s="14">
        <v>1429452.5</v>
      </c>
      <c r="E163" s="17"/>
    </row>
    <row r="164" spans="1:5" ht="81" customHeight="1" x14ac:dyDescent="0.3">
      <c r="A164" s="2" t="s">
        <v>293</v>
      </c>
      <c r="B164" s="3" t="s">
        <v>147</v>
      </c>
      <c r="C164" s="14">
        <f>C165</f>
        <v>100000</v>
      </c>
      <c r="D164" s="14">
        <f>D165</f>
        <v>1085221</v>
      </c>
      <c r="E164" s="17">
        <f t="shared" si="2"/>
        <v>1085.221</v>
      </c>
    </row>
    <row r="165" spans="1:5" ht="78" x14ac:dyDescent="0.3">
      <c r="A165" s="2" t="s">
        <v>294</v>
      </c>
      <c r="B165" s="3" t="s">
        <v>148</v>
      </c>
      <c r="C165" s="14">
        <v>100000</v>
      </c>
      <c r="D165" s="14">
        <v>1085221</v>
      </c>
      <c r="E165" s="17">
        <f t="shared" si="2"/>
        <v>1085.221</v>
      </c>
    </row>
    <row r="166" spans="1:5" ht="31.2" x14ac:dyDescent="0.3">
      <c r="A166" s="2" t="s">
        <v>295</v>
      </c>
      <c r="B166" s="3" t="s">
        <v>149</v>
      </c>
      <c r="C166" s="14">
        <f>C167</f>
        <v>6000000</v>
      </c>
      <c r="D166" s="14">
        <f>D167</f>
        <v>20944943.239999998</v>
      </c>
      <c r="E166" s="17">
        <f t="shared" si="2"/>
        <v>349.08238733333332</v>
      </c>
    </row>
    <row r="167" spans="1:5" ht="46.8" x14ac:dyDescent="0.3">
      <c r="A167" s="2" t="s">
        <v>296</v>
      </c>
      <c r="B167" s="3" t="s">
        <v>150</v>
      </c>
      <c r="C167" s="14">
        <f>C168</f>
        <v>6000000</v>
      </c>
      <c r="D167" s="14">
        <f>D168</f>
        <v>20944943.239999998</v>
      </c>
      <c r="E167" s="17">
        <f t="shared" si="2"/>
        <v>349.08238733333332</v>
      </c>
    </row>
    <row r="168" spans="1:5" ht="46.8" x14ac:dyDescent="0.3">
      <c r="A168" s="2" t="s">
        <v>297</v>
      </c>
      <c r="B168" s="3" t="s">
        <v>151</v>
      </c>
      <c r="C168" s="14">
        <v>6000000</v>
      </c>
      <c r="D168" s="14">
        <v>20944943.239999998</v>
      </c>
      <c r="E168" s="17">
        <f t="shared" si="2"/>
        <v>349.08238733333332</v>
      </c>
    </row>
    <row r="169" spans="1:5" x14ac:dyDescent="0.3">
      <c r="A169" s="19" t="s">
        <v>298</v>
      </c>
      <c r="B169" s="20" t="s">
        <v>152</v>
      </c>
      <c r="C169" s="13">
        <f>C170</f>
        <v>1266000</v>
      </c>
      <c r="D169" s="13">
        <f>D170</f>
        <v>288500</v>
      </c>
      <c r="E169" s="18">
        <f t="shared" si="2"/>
        <v>22.788309636650869</v>
      </c>
    </row>
    <row r="170" spans="1:5" ht="31.2" x14ac:dyDescent="0.3">
      <c r="A170" s="2" t="s">
        <v>299</v>
      </c>
      <c r="B170" s="3" t="s">
        <v>153</v>
      </c>
      <c r="C170" s="14">
        <f>C171</f>
        <v>1266000</v>
      </c>
      <c r="D170" s="14">
        <f>D171</f>
        <v>288500</v>
      </c>
      <c r="E170" s="17">
        <f t="shared" si="2"/>
        <v>22.788309636650869</v>
      </c>
    </row>
    <row r="171" spans="1:5" ht="31.2" x14ac:dyDescent="0.3">
      <c r="A171" s="2" t="s">
        <v>300</v>
      </c>
      <c r="B171" s="3" t="s">
        <v>154</v>
      </c>
      <c r="C171" s="14">
        <v>1266000</v>
      </c>
      <c r="D171" s="14">
        <v>288500</v>
      </c>
      <c r="E171" s="17">
        <f t="shared" si="2"/>
        <v>22.788309636650869</v>
      </c>
    </row>
    <row r="172" spans="1:5" x14ac:dyDescent="0.3">
      <c r="A172" s="19" t="s">
        <v>301</v>
      </c>
      <c r="B172" s="20" t="s">
        <v>155</v>
      </c>
      <c r="C172" s="13">
        <f>C173+C195+C197+C199+C210+C218</f>
        <v>355133000</v>
      </c>
      <c r="D172" s="13">
        <f>D173+D195+D197+D199+D208+D210+D218</f>
        <v>368034740.86999995</v>
      </c>
      <c r="E172" s="18">
        <f t="shared" si="2"/>
        <v>103.63293213246867</v>
      </c>
    </row>
    <row r="173" spans="1:5" ht="31.2" x14ac:dyDescent="0.3">
      <c r="A173" s="2" t="s">
        <v>573</v>
      </c>
      <c r="B173" s="3" t="s">
        <v>556</v>
      </c>
      <c r="C173" s="14">
        <f>C174+C176+C178+C180+C182+C186+C188+C191+C193</f>
        <v>312941000</v>
      </c>
      <c r="D173" s="14">
        <f>D174+D176+D178+D180+D182+D186+D188+D191+D193</f>
        <v>338542722.35999995</v>
      </c>
      <c r="E173" s="17">
        <f t="shared" si="2"/>
        <v>108.18100611936434</v>
      </c>
    </row>
    <row r="174" spans="1:5" ht="46.8" x14ac:dyDescent="0.3">
      <c r="A174" s="2" t="s">
        <v>574</v>
      </c>
      <c r="B174" s="3" t="s">
        <v>557</v>
      </c>
      <c r="C174" s="14">
        <f>C175</f>
        <v>1008000</v>
      </c>
      <c r="D174" s="14">
        <f>D175</f>
        <v>2574700</v>
      </c>
      <c r="E174" s="17">
        <f t="shared" si="2"/>
        <v>255.42658730158729</v>
      </c>
    </row>
    <row r="175" spans="1:5" ht="78" x14ac:dyDescent="0.3">
      <c r="A175" s="2" t="s">
        <v>575</v>
      </c>
      <c r="B175" s="3" t="s">
        <v>558</v>
      </c>
      <c r="C175" s="14">
        <v>1008000</v>
      </c>
      <c r="D175" s="14">
        <v>2574700</v>
      </c>
      <c r="E175" s="17">
        <f t="shared" si="2"/>
        <v>255.42658730158729</v>
      </c>
    </row>
    <row r="176" spans="1:5" ht="46.8" x14ac:dyDescent="0.3">
      <c r="A176" s="2" t="s">
        <v>576</v>
      </c>
      <c r="B176" s="3" t="s">
        <v>559</v>
      </c>
      <c r="C176" s="14">
        <f>C177</f>
        <v>2778000</v>
      </c>
      <c r="D176" s="14">
        <f>D177</f>
        <v>2849785.38</v>
      </c>
      <c r="E176" s="17">
        <f t="shared" si="2"/>
        <v>102.58406695464362</v>
      </c>
    </row>
    <row r="177" spans="1:5" ht="78" x14ac:dyDescent="0.3">
      <c r="A177" s="2" t="s">
        <v>577</v>
      </c>
      <c r="B177" s="3" t="s">
        <v>560</v>
      </c>
      <c r="C177" s="14">
        <v>2778000</v>
      </c>
      <c r="D177" s="14">
        <v>2849785.38</v>
      </c>
      <c r="E177" s="17">
        <f t="shared" si="2"/>
        <v>102.58406695464362</v>
      </c>
    </row>
    <row r="178" spans="1:5" ht="46.8" x14ac:dyDescent="0.3">
      <c r="A178" s="2" t="s">
        <v>578</v>
      </c>
      <c r="B178" s="3" t="s">
        <v>561</v>
      </c>
      <c r="C178" s="14">
        <f>C179</f>
        <v>1005000</v>
      </c>
      <c r="D178" s="14">
        <f>D179</f>
        <v>1293000</v>
      </c>
      <c r="E178" s="17">
        <f t="shared" si="2"/>
        <v>128.65671641791045</v>
      </c>
    </row>
    <row r="179" spans="1:5" ht="78" x14ac:dyDescent="0.3">
      <c r="A179" s="2" t="s">
        <v>579</v>
      </c>
      <c r="B179" s="3" t="s">
        <v>562</v>
      </c>
      <c r="C179" s="14">
        <v>1005000</v>
      </c>
      <c r="D179" s="14">
        <v>1293000</v>
      </c>
      <c r="E179" s="17">
        <f t="shared" si="2"/>
        <v>128.65671641791045</v>
      </c>
    </row>
    <row r="180" spans="1:5" ht="46.8" x14ac:dyDescent="0.3">
      <c r="A180" s="2" t="s">
        <v>580</v>
      </c>
      <c r="B180" s="3" t="s">
        <v>563</v>
      </c>
      <c r="C180" s="14">
        <f>C181</f>
        <v>15000</v>
      </c>
      <c r="D180" s="14">
        <f>D181</f>
        <v>27000</v>
      </c>
      <c r="E180" s="17">
        <f t="shared" si="2"/>
        <v>180</v>
      </c>
    </row>
    <row r="181" spans="1:5" ht="78" x14ac:dyDescent="0.3">
      <c r="A181" s="2" t="s">
        <v>581</v>
      </c>
      <c r="B181" s="3" t="s">
        <v>564</v>
      </c>
      <c r="C181" s="14">
        <v>15000</v>
      </c>
      <c r="D181" s="14">
        <v>27000</v>
      </c>
      <c r="E181" s="17">
        <f t="shared" si="2"/>
        <v>180</v>
      </c>
    </row>
    <row r="182" spans="1:5" ht="46.8" x14ac:dyDescent="0.3">
      <c r="A182" s="2" t="s">
        <v>582</v>
      </c>
      <c r="B182" s="3" t="s">
        <v>565</v>
      </c>
      <c r="C182" s="14">
        <f>C183+C185</f>
        <v>307765000</v>
      </c>
      <c r="D182" s="14">
        <f>D183+D184+D185</f>
        <v>329959590.08999997</v>
      </c>
      <c r="E182" s="17">
        <f t="shared" si="2"/>
        <v>107.21153805338488</v>
      </c>
    </row>
    <row r="183" spans="1:5" ht="62.4" x14ac:dyDescent="0.3">
      <c r="A183" s="2" t="s">
        <v>583</v>
      </c>
      <c r="B183" s="3" t="s">
        <v>566</v>
      </c>
      <c r="C183" s="14">
        <v>277315000</v>
      </c>
      <c r="D183" s="14">
        <v>267196027.13</v>
      </c>
      <c r="E183" s="17">
        <f t="shared" si="2"/>
        <v>96.351090683879335</v>
      </c>
    </row>
    <row r="184" spans="1:5" ht="78" x14ac:dyDescent="0.3">
      <c r="A184" s="2" t="s">
        <v>704</v>
      </c>
      <c r="B184" s="3" t="s">
        <v>705</v>
      </c>
      <c r="C184" s="14">
        <v>0</v>
      </c>
      <c r="D184" s="14">
        <v>6000</v>
      </c>
      <c r="E184" s="17"/>
    </row>
    <row r="185" spans="1:5" ht="62.4" x14ac:dyDescent="0.3">
      <c r="A185" s="2" t="s">
        <v>584</v>
      </c>
      <c r="B185" s="3" t="s">
        <v>585</v>
      </c>
      <c r="C185" s="14">
        <v>30450000</v>
      </c>
      <c r="D185" s="14">
        <v>62757562.960000001</v>
      </c>
      <c r="E185" s="17"/>
    </row>
    <row r="186" spans="1:5" ht="62.4" x14ac:dyDescent="0.3">
      <c r="A186" s="2" t="s">
        <v>586</v>
      </c>
      <c r="B186" s="3" t="s">
        <v>567</v>
      </c>
      <c r="C186" s="14">
        <f>C187</f>
        <v>150000</v>
      </c>
      <c r="D186" s="14">
        <f>D187</f>
        <v>815000</v>
      </c>
      <c r="E186" s="17">
        <f t="shared" si="2"/>
        <v>543.33333333333337</v>
      </c>
    </row>
    <row r="187" spans="1:5" ht="93.6" x14ac:dyDescent="0.3">
      <c r="A187" s="2" t="s">
        <v>587</v>
      </c>
      <c r="B187" s="3" t="s">
        <v>568</v>
      </c>
      <c r="C187" s="14">
        <v>150000</v>
      </c>
      <c r="D187" s="14">
        <v>815000</v>
      </c>
      <c r="E187" s="17">
        <f t="shared" si="2"/>
        <v>543.33333333333337</v>
      </c>
    </row>
    <row r="188" spans="1:5" ht="62.4" x14ac:dyDescent="0.3">
      <c r="A188" s="2" t="s">
        <v>588</v>
      </c>
      <c r="B188" s="3" t="s">
        <v>569</v>
      </c>
      <c r="C188" s="14">
        <f>C189</f>
        <v>60000</v>
      </c>
      <c r="D188" s="14">
        <f>D189+D190</f>
        <v>35100</v>
      </c>
      <c r="E188" s="17">
        <f t="shared" si="2"/>
        <v>58.5</v>
      </c>
    </row>
    <row r="189" spans="1:5" ht="109.2" x14ac:dyDescent="0.3">
      <c r="A189" s="2" t="s">
        <v>589</v>
      </c>
      <c r="B189" s="3" t="s">
        <v>570</v>
      </c>
      <c r="C189" s="14">
        <v>60000</v>
      </c>
      <c r="D189" s="14">
        <v>0</v>
      </c>
      <c r="E189" s="17">
        <f t="shared" si="2"/>
        <v>0</v>
      </c>
    </row>
    <row r="190" spans="1:5" ht="171.6" x14ac:dyDescent="0.3">
      <c r="A190" s="2" t="s">
        <v>894</v>
      </c>
      <c r="B190" s="3" t="s">
        <v>895</v>
      </c>
      <c r="C190" s="14">
        <v>0</v>
      </c>
      <c r="D190" s="14">
        <v>35100</v>
      </c>
      <c r="E190" s="17"/>
    </row>
    <row r="191" spans="1:5" ht="46.8" x14ac:dyDescent="0.3">
      <c r="A191" s="2" t="s">
        <v>590</v>
      </c>
      <c r="B191" s="3" t="s">
        <v>571</v>
      </c>
      <c r="C191" s="14">
        <f>C192</f>
        <v>160000</v>
      </c>
      <c r="D191" s="14">
        <f>D192</f>
        <v>522546.89</v>
      </c>
      <c r="E191" s="17">
        <f t="shared" si="2"/>
        <v>326.59180624999999</v>
      </c>
    </row>
    <row r="192" spans="1:5" ht="78" x14ac:dyDescent="0.3">
      <c r="A192" s="2" t="s">
        <v>591</v>
      </c>
      <c r="B192" s="3" t="s">
        <v>572</v>
      </c>
      <c r="C192" s="14">
        <v>160000</v>
      </c>
      <c r="D192" s="14">
        <v>522546.89</v>
      </c>
      <c r="E192" s="17">
        <f t="shared" si="2"/>
        <v>326.59180624999999</v>
      </c>
    </row>
    <row r="193" spans="1:5" ht="67.8" customHeight="1" x14ac:dyDescent="0.3">
      <c r="A193" s="2" t="s">
        <v>743</v>
      </c>
      <c r="B193" s="3" t="s">
        <v>741</v>
      </c>
      <c r="C193" s="14">
        <v>0</v>
      </c>
      <c r="D193" s="14">
        <f>D194</f>
        <v>466000</v>
      </c>
      <c r="E193" s="17"/>
    </row>
    <row r="194" spans="1:5" ht="116.4" customHeight="1" x14ac:dyDescent="0.3">
      <c r="A194" s="2" t="s">
        <v>744</v>
      </c>
      <c r="B194" s="3" t="s">
        <v>742</v>
      </c>
      <c r="C194" s="14">
        <v>0</v>
      </c>
      <c r="D194" s="14">
        <v>466000</v>
      </c>
      <c r="E194" s="17"/>
    </row>
    <row r="195" spans="1:5" ht="102.6" customHeight="1" x14ac:dyDescent="0.3">
      <c r="A195" s="2" t="s">
        <v>747</v>
      </c>
      <c r="B195" s="3" t="s">
        <v>745</v>
      </c>
      <c r="C195" s="14">
        <f>C196</f>
        <v>340000</v>
      </c>
      <c r="D195" s="14">
        <f>D196</f>
        <v>849000</v>
      </c>
      <c r="E195" s="17">
        <f t="shared" si="2"/>
        <v>249.70588235294119</v>
      </c>
    </row>
    <row r="196" spans="1:5" ht="116.4" customHeight="1" x14ac:dyDescent="0.3">
      <c r="A196" s="2" t="s">
        <v>748</v>
      </c>
      <c r="B196" s="3" t="s">
        <v>746</v>
      </c>
      <c r="C196" s="14">
        <v>340000</v>
      </c>
      <c r="D196" s="14">
        <v>849000</v>
      </c>
      <c r="E196" s="17">
        <f t="shared" si="2"/>
        <v>249.70588235294119</v>
      </c>
    </row>
    <row r="197" spans="1:5" ht="31.2" x14ac:dyDescent="0.3">
      <c r="A197" s="2" t="s">
        <v>592</v>
      </c>
      <c r="B197" s="3" t="s">
        <v>699</v>
      </c>
      <c r="C197" s="14">
        <v>0</v>
      </c>
      <c r="D197" s="14">
        <f>D198</f>
        <v>36500</v>
      </c>
      <c r="E197" s="17"/>
    </row>
    <row r="198" spans="1:5" ht="46.8" x14ac:dyDescent="0.3">
      <c r="A198" s="2" t="s">
        <v>593</v>
      </c>
      <c r="B198" s="3" t="s">
        <v>700</v>
      </c>
      <c r="C198" s="14">
        <v>0</v>
      </c>
      <c r="D198" s="14">
        <v>36500</v>
      </c>
      <c r="E198" s="17"/>
    </row>
    <row r="199" spans="1:5" ht="78" x14ac:dyDescent="0.3">
      <c r="A199" s="2" t="s">
        <v>599</v>
      </c>
      <c r="B199" s="3" t="s">
        <v>594</v>
      </c>
      <c r="C199" s="14">
        <f>C200+C202+C206</f>
        <v>4003000</v>
      </c>
      <c r="D199" s="14">
        <f>D200+D202+D204+D206</f>
        <v>14856146.699999999</v>
      </c>
      <c r="E199" s="17">
        <f t="shared" si="2"/>
        <v>371.12532350736944</v>
      </c>
    </row>
    <row r="200" spans="1:5" ht="46.8" x14ac:dyDescent="0.3">
      <c r="A200" s="2" t="s">
        <v>600</v>
      </c>
      <c r="B200" s="3" t="s">
        <v>595</v>
      </c>
      <c r="C200" s="14">
        <f>C201</f>
        <v>620000</v>
      </c>
      <c r="D200" s="14">
        <f>D201</f>
        <v>1280412.23</v>
      </c>
      <c r="E200" s="17">
        <f t="shared" si="2"/>
        <v>206.51810161290322</v>
      </c>
    </row>
    <row r="201" spans="1:5" ht="62.4" x14ac:dyDescent="0.3">
      <c r="A201" s="2" t="s">
        <v>601</v>
      </c>
      <c r="B201" s="3" t="s">
        <v>749</v>
      </c>
      <c r="C201" s="14">
        <v>620000</v>
      </c>
      <c r="D201" s="14">
        <v>1280412.23</v>
      </c>
      <c r="E201" s="17">
        <f t="shared" si="2"/>
        <v>206.51810161290322</v>
      </c>
    </row>
    <row r="202" spans="1:5" ht="62.4" x14ac:dyDescent="0.3">
      <c r="A202" s="2" t="s">
        <v>602</v>
      </c>
      <c r="B202" s="3" t="s">
        <v>596</v>
      </c>
      <c r="C202" s="14">
        <f>C203</f>
        <v>1598000</v>
      </c>
      <c r="D202" s="14">
        <f>D203</f>
        <v>447772.07</v>
      </c>
      <c r="E202" s="17">
        <f t="shared" si="2"/>
        <v>28.020780350438045</v>
      </c>
    </row>
    <row r="203" spans="1:5" ht="78" x14ac:dyDescent="0.3">
      <c r="A203" s="2" t="s">
        <v>603</v>
      </c>
      <c r="B203" s="3" t="s">
        <v>750</v>
      </c>
      <c r="C203" s="14">
        <v>1598000</v>
      </c>
      <c r="D203" s="14">
        <v>447772.07</v>
      </c>
      <c r="E203" s="17">
        <f t="shared" si="2"/>
        <v>28.020780350438045</v>
      </c>
    </row>
    <row r="204" spans="1:5" ht="52.2" customHeight="1" x14ac:dyDescent="0.3">
      <c r="A204" s="2" t="s">
        <v>711</v>
      </c>
      <c r="B204" s="3" t="s">
        <v>708</v>
      </c>
      <c r="C204" s="14">
        <v>0</v>
      </c>
      <c r="D204" s="14">
        <f>D205</f>
        <v>747.81</v>
      </c>
      <c r="E204" s="17"/>
    </row>
    <row r="205" spans="1:5" ht="62.4" x14ac:dyDescent="0.3">
      <c r="A205" s="2" t="s">
        <v>710</v>
      </c>
      <c r="B205" s="3" t="s">
        <v>709</v>
      </c>
      <c r="C205" s="14">
        <v>0</v>
      </c>
      <c r="D205" s="14">
        <v>747.81</v>
      </c>
      <c r="E205" s="17"/>
    </row>
    <row r="206" spans="1:5" ht="62.4" x14ac:dyDescent="0.3">
      <c r="A206" s="2" t="s">
        <v>604</v>
      </c>
      <c r="B206" s="3" t="s">
        <v>597</v>
      </c>
      <c r="C206" s="14">
        <f>C207</f>
        <v>1785000</v>
      </c>
      <c r="D206" s="14">
        <f>D207</f>
        <v>13127214.59</v>
      </c>
      <c r="E206" s="17">
        <f t="shared" si="2"/>
        <v>735.41818431372553</v>
      </c>
    </row>
    <row r="207" spans="1:5" ht="62.4" x14ac:dyDescent="0.3">
      <c r="A207" s="2" t="s">
        <v>605</v>
      </c>
      <c r="B207" s="3" t="s">
        <v>598</v>
      </c>
      <c r="C207" s="14">
        <v>1785000</v>
      </c>
      <c r="D207" s="14">
        <v>13127214.59</v>
      </c>
      <c r="E207" s="17">
        <f t="shared" si="2"/>
        <v>735.41818431372553</v>
      </c>
    </row>
    <row r="208" spans="1:5" ht="46.8" x14ac:dyDescent="0.3">
      <c r="A208" s="2" t="s">
        <v>898</v>
      </c>
      <c r="B208" s="3" t="s">
        <v>896</v>
      </c>
      <c r="C208" s="14">
        <v>0</v>
      </c>
      <c r="D208" s="14">
        <f>D209</f>
        <v>159879.81</v>
      </c>
      <c r="E208" s="17"/>
    </row>
    <row r="209" spans="1:5" ht="36" customHeight="1" x14ac:dyDescent="0.3">
      <c r="A209" s="2" t="s">
        <v>899</v>
      </c>
      <c r="B209" s="3" t="s">
        <v>897</v>
      </c>
      <c r="C209" s="14">
        <v>0</v>
      </c>
      <c r="D209" s="14">
        <v>159879.81</v>
      </c>
      <c r="E209" s="17"/>
    </row>
    <row r="210" spans="1:5" x14ac:dyDescent="0.3">
      <c r="A210" s="2" t="s">
        <v>610</v>
      </c>
      <c r="B210" s="3" t="s">
        <v>606</v>
      </c>
      <c r="C210" s="14">
        <f>C215</f>
        <v>36000000</v>
      </c>
      <c r="D210" s="14">
        <f>D211+D213+D215</f>
        <v>12072162.35</v>
      </c>
      <c r="E210" s="17">
        <f t="shared" si="2"/>
        <v>33.53378430555555</v>
      </c>
    </row>
    <row r="211" spans="1:5" ht="78" x14ac:dyDescent="0.3">
      <c r="A211" s="2" t="s">
        <v>904</v>
      </c>
      <c r="B211" s="3" t="s">
        <v>900</v>
      </c>
      <c r="C211" s="14">
        <v>0</v>
      </c>
      <c r="D211" s="14">
        <f>D212</f>
        <v>56243.65</v>
      </c>
      <c r="E211" s="17"/>
    </row>
    <row r="212" spans="1:5" ht="46.8" x14ac:dyDescent="0.3">
      <c r="A212" s="2" t="s">
        <v>905</v>
      </c>
      <c r="B212" s="3" t="s">
        <v>901</v>
      </c>
      <c r="C212" s="14">
        <v>0</v>
      </c>
      <c r="D212" s="14">
        <v>56243.65</v>
      </c>
      <c r="E212" s="17"/>
    </row>
    <row r="213" spans="1:5" ht="31.2" x14ac:dyDescent="0.3">
      <c r="A213" s="2" t="s">
        <v>906</v>
      </c>
      <c r="B213" s="3" t="s">
        <v>902</v>
      </c>
      <c r="C213" s="14">
        <v>0</v>
      </c>
      <c r="D213" s="14">
        <f>D214</f>
        <v>151085.62</v>
      </c>
      <c r="E213" s="17"/>
    </row>
    <row r="214" spans="1:5" ht="46.8" x14ac:dyDescent="0.3">
      <c r="A214" s="2" t="s">
        <v>907</v>
      </c>
      <c r="B214" s="3" t="s">
        <v>903</v>
      </c>
      <c r="C214" s="14">
        <v>0</v>
      </c>
      <c r="D214" s="14">
        <v>151085.62</v>
      </c>
      <c r="E214" s="17"/>
    </row>
    <row r="215" spans="1:5" ht="62.4" x14ac:dyDescent="0.3">
      <c r="A215" s="2" t="s">
        <v>611</v>
      </c>
      <c r="B215" s="3" t="s">
        <v>612</v>
      </c>
      <c r="C215" s="14">
        <f>C216</f>
        <v>36000000</v>
      </c>
      <c r="D215" s="14">
        <f>D216+D217</f>
        <v>11864833.08</v>
      </c>
      <c r="E215" s="17">
        <f t="shared" si="2"/>
        <v>32.957869666666667</v>
      </c>
    </row>
    <row r="216" spans="1:5" ht="52.2" customHeight="1" x14ac:dyDescent="0.3">
      <c r="A216" s="2" t="s">
        <v>613</v>
      </c>
      <c r="B216" s="3" t="s">
        <v>614</v>
      </c>
      <c r="C216" s="14">
        <v>36000000</v>
      </c>
      <c r="D216" s="14">
        <v>11864097</v>
      </c>
      <c r="E216" s="17">
        <f t="shared" si="2"/>
        <v>32.955824999999997</v>
      </c>
    </row>
    <row r="217" spans="1:5" ht="62.4" x14ac:dyDescent="0.3">
      <c r="A217" s="2" t="s">
        <v>615</v>
      </c>
      <c r="B217" s="3" t="s">
        <v>616</v>
      </c>
      <c r="C217" s="14">
        <v>0</v>
      </c>
      <c r="D217" s="14">
        <v>736.08</v>
      </c>
      <c r="E217" s="17"/>
    </row>
    <row r="218" spans="1:5" x14ac:dyDescent="0.3">
      <c r="A218" s="2" t="s">
        <v>617</v>
      </c>
      <c r="B218" s="3" t="s">
        <v>607</v>
      </c>
      <c r="C218" s="14">
        <f>C219</f>
        <v>1849000</v>
      </c>
      <c r="D218" s="14">
        <f>D219</f>
        <v>1518329.65</v>
      </c>
      <c r="E218" s="17">
        <f t="shared" si="2"/>
        <v>82.116260140616546</v>
      </c>
    </row>
    <row r="219" spans="1:5" ht="31.2" x14ac:dyDescent="0.3">
      <c r="A219" s="2" t="s">
        <v>618</v>
      </c>
      <c r="B219" s="3" t="s">
        <v>608</v>
      </c>
      <c r="C219" s="14">
        <f>C220</f>
        <v>1849000</v>
      </c>
      <c r="D219" s="14">
        <f>D220</f>
        <v>1518329.65</v>
      </c>
      <c r="E219" s="17">
        <f t="shared" si="2"/>
        <v>82.116260140616546</v>
      </c>
    </row>
    <row r="220" spans="1:5" ht="62.4" x14ac:dyDescent="0.3">
      <c r="A220" s="2" t="s">
        <v>619</v>
      </c>
      <c r="B220" s="3" t="s">
        <v>609</v>
      </c>
      <c r="C220" s="14">
        <v>1849000</v>
      </c>
      <c r="D220" s="14">
        <v>1518329.65</v>
      </c>
      <c r="E220" s="17">
        <f t="shared" si="2"/>
        <v>82.116260140616546</v>
      </c>
    </row>
    <row r="221" spans="1:5" ht="18" customHeight="1" x14ac:dyDescent="0.3">
      <c r="A221" s="19" t="s">
        <v>408</v>
      </c>
      <c r="B221" s="16" t="s">
        <v>405</v>
      </c>
      <c r="C221" s="13">
        <v>0</v>
      </c>
      <c r="D221" s="13">
        <f>D222+D224</f>
        <v>360856.13</v>
      </c>
      <c r="E221" s="18"/>
    </row>
    <row r="222" spans="1:5" ht="17.25" customHeight="1" x14ac:dyDescent="0.3">
      <c r="A222" s="2" t="s">
        <v>409</v>
      </c>
      <c r="B222" s="15" t="s">
        <v>406</v>
      </c>
      <c r="C222" s="14">
        <v>0</v>
      </c>
      <c r="D222" s="14">
        <f>D223</f>
        <v>-12411.17</v>
      </c>
      <c r="E222" s="17"/>
    </row>
    <row r="223" spans="1:5" ht="31.2" x14ac:dyDescent="0.3">
      <c r="A223" s="2" t="s">
        <v>410</v>
      </c>
      <c r="B223" s="15" t="s">
        <v>407</v>
      </c>
      <c r="C223" s="14">
        <v>0</v>
      </c>
      <c r="D223" s="14">
        <v>-12411.17</v>
      </c>
      <c r="E223" s="17"/>
    </row>
    <row r="224" spans="1:5" x14ac:dyDescent="0.3">
      <c r="A224" s="2" t="s">
        <v>858</v>
      </c>
      <c r="B224" s="15" t="s">
        <v>860</v>
      </c>
      <c r="C224" s="14">
        <v>0</v>
      </c>
      <c r="D224" s="14">
        <f>D225</f>
        <v>373267.3</v>
      </c>
      <c r="E224" s="17"/>
    </row>
    <row r="225" spans="1:6" x14ac:dyDescent="0.3">
      <c r="A225" s="2" t="s">
        <v>859</v>
      </c>
      <c r="B225" s="15" t="s">
        <v>861</v>
      </c>
      <c r="C225" s="14">
        <v>0</v>
      </c>
      <c r="D225" s="14">
        <v>373267.3</v>
      </c>
      <c r="E225" s="17"/>
    </row>
    <row r="226" spans="1:6" x14ac:dyDescent="0.3">
      <c r="A226" s="19" t="s">
        <v>302</v>
      </c>
      <c r="B226" s="20" t="s">
        <v>156</v>
      </c>
      <c r="C226" s="13">
        <f>C228+C234+C334+C379+C408+C411+C424</f>
        <v>43291104723.940002</v>
      </c>
      <c r="D226" s="13">
        <f>D228+D234+D334+D379+D408+D411+D424</f>
        <v>31893213615.420002</v>
      </c>
      <c r="E226" s="18">
        <f t="shared" ref="E226:E307" si="3">D226/C226*100</f>
        <v>73.671517090630019</v>
      </c>
    </row>
    <row r="227" spans="1:6" ht="31.2" x14ac:dyDescent="0.3">
      <c r="A227" s="19" t="s">
        <v>303</v>
      </c>
      <c r="B227" s="20" t="s">
        <v>157</v>
      </c>
      <c r="C227" s="13">
        <f>C228+C234+C334+C379</f>
        <v>43018506800</v>
      </c>
      <c r="D227" s="13">
        <f>D228+D234+D334+D379</f>
        <v>31721531769.540001</v>
      </c>
      <c r="E227" s="18">
        <f t="shared" si="3"/>
        <v>73.739267420458205</v>
      </c>
      <c r="F227" s="9"/>
    </row>
    <row r="228" spans="1:6" x14ac:dyDescent="0.3">
      <c r="A228" s="19" t="s">
        <v>304</v>
      </c>
      <c r="B228" s="20" t="s">
        <v>1</v>
      </c>
      <c r="C228" s="13">
        <f>C229+C231+C233</f>
        <v>14882182400</v>
      </c>
      <c r="D228" s="13">
        <f>D229+D231+D233</f>
        <v>11397619200</v>
      </c>
      <c r="E228" s="18">
        <f t="shared" si="3"/>
        <v>76.585670660776202</v>
      </c>
    </row>
    <row r="229" spans="1:6" ht="16.5" customHeight="1" x14ac:dyDescent="0.3">
      <c r="A229" s="2" t="s">
        <v>501</v>
      </c>
      <c r="B229" s="15" t="s">
        <v>411</v>
      </c>
      <c r="C229" s="14">
        <f>C230</f>
        <v>13382003400</v>
      </c>
      <c r="D229" s="14">
        <f>D230</f>
        <v>10036800000</v>
      </c>
      <c r="E229" s="17">
        <f t="shared" si="3"/>
        <v>75.002222761354247</v>
      </c>
    </row>
    <row r="230" spans="1:6" ht="31.2" x14ac:dyDescent="0.3">
      <c r="A230" s="2" t="s">
        <v>305</v>
      </c>
      <c r="B230" s="3" t="s">
        <v>2</v>
      </c>
      <c r="C230" s="14">
        <v>13382003400</v>
      </c>
      <c r="D230" s="14">
        <v>10036800000</v>
      </c>
      <c r="E230" s="17">
        <f t="shared" si="3"/>
        <v>75.002222761354247</v>
      </c>
    </row>
    <row r="231" spans="1:6" ht="31.2" x14ac:dyDescent="0.3">
      <c r="A231" s="2" t="s">
        <v>413</v>
      </c>
      <c r="B231" s="15" t="s">
        <v>412</v>
      </c>
      <c r="C231" s="14">
        <f>C232</f>
        <v>1039373000</v>
      </c>
      <c r="D231" s="14">
        <f>D232</f>
        <v>779526000</v>
      </c>
      <c r="E231" s="17">
        <f t="shared" si="3"/>
        <v>74.999639205559504</v>
      </c>
    </row>
    <row r="232" spans="1:6" ht="46.8" x14ac:dyDescent="0.3">
      <c r="A232" s="2" t="s">
        <v>306</v>
      </c>
      <c r="B232" s="3" t="s">
        <v>3</v>
      </c>
      <c r="C232" s="14">
        <v>1039373000</v>
      </c>
      <c r="D232" s="14">
        <v>779526000</v>
      </c>
      <c r="E232" s="17">
        <f t="shared" si="3"/>
        <v>74.999639205559504</v>
      </c>
    </row>
    <row r="233" spans="1:6" ht="46.8" x14ac:dyDescent="0.3">
      <c r="A233" s="2" t="s">
        <v>862</v>
      </c>
      <c r="B233" s="3" t="s">
        <v>863</v>
      </c>
      <c r="C233" s="14">
        <v>460806000</v>
      </c>
      <c r="D233" s="14">
        <v>581293200</v>
      </c>
      <c r="E233" s="17">
        <f t="shared" si="3"/>
        <v>126.14705537688312</v>
      </c>
    </row>
    <row r="234" spans="1:6" ht="31.2" x14ac:dyDescent="0.3">
      <c r="A234" s="19" t="s">
        <v>307</v>
      </c>
      <c r="B234" s="20" t="s">
        <v>158</v>
      </c>
      <c r="C234" s="13">
        <f>C235+C237+C239+C240+C241+C243+C245+C247+C249+C251+C253+C255+C257+C259+C261+C263+C265+C267+C269+C271+C273+C275+C277+C279+C280+C281+C283+C285+C287+C289+C291+C292+C294+C296+C297+C299+C301+C303+C305+C307+C309+C311+C313+C315+C317+C319+C320+C322+C323+C325+C326+C328+C330</f>
        <v>9997458200</v>
      </c>
      <c r="D234" s="13">
        <f>D235+D237+D239+D240+D241+D243+D245+D247+D249+D251+D253+D255+D257+D259+D261+D263+D265+D267+D269+D271+D273+D275+D277+D279+D280+D281+D283+D285+D287+D289+D291+D292+D294+D296+D297+D299+D301+D303+D305+D307+D309+D311+D313+D315+D317+D319+D320+D322+D323+D325+D326+D328+D330+D332</f>
        <v>8330884463.1900015</v>
      </c>
      <c r="E234" s="18">
        <f t="shared" si="3"/>
        <v>83.330025457770873</v>
      </c>
    </row>
    <row r="235" spans="1:6" ht="37.200000000000003" customHeight="1" x14ac:dyDescent="0.3">
      <c r="A235" s="2" t="s">
        <v>751</v>
      </c>
      <c r="B235" s="3" t="s">
        <v>753</v>
      </c>
      <c r="C235" s="14">
        <f>C236</f>
        <v>19882100</v>
      </c>
      <c r="D235" s="14">
        <f>D236</f>
        <v>8249184.46</v>
      </c>
      <c r="E235" s="17">
        <f t="shared" si="3"/>
        <v>41.490508849668792</v>
      </c>
    </row>
    <row r="236" spans="1:6" ht="53.4" customHeight="1" x14ac:dyDescent="0.3">
      <c r="A236" s="2" t="s">
        <v>752</v>
      </c>
      <c r="B236" s="3" t="s">
        <v>754</v>
      </c>
      <c r="C236" s="14">
        <v>19882100</v>
      </c>
      <c r="D236" s="14">
        <v>8249184.46</v>
      </c>
      <c r="E236" s="17">
        <f t="shared" si="3"/>
        <v>41.490508849668792</v>
      </c>
    </row>
    <row r="237" spans="1:6" ht="46.8" x14ac:dyDescent="0.3">
      <c r="A237" s="2" t="s">
        <v>414</v>
      </c>
      <c r="B237" s="3" t="s">
        <v>415</v>
      </c>
      <c r="C237" s="14">
        <f>C238</f>
        <v>6741400</v>
      </c>
      <c r="D237" s="14">
        <f>D238</f>
        <v>6741400</v>
      </c>
      <c r="E237" s="17">
        <f t="shared" si="3"/>
        <v>100</v>
      </c>
    </row>
    <row r="238" spans="1:6" ht="46.8" x14ac:dyDescent="0.3">
      <c r="A238" s="2" t="s">
        <v>308</v>
      </c>
      <c r="B238" s="3" t="s">
        <v>164</v>
      </c>
      <c r="C238" s="14">
        <v>6741400</v>
      </c>
      <c r="D238" s="14">
        <v>6741400</v>
      </c>
      <c r="E238" s="17">
        <f t="shared" si="3"/>
        <v>100</v>
      </c>
    </row>
    <row r="239" spans="1:6" ht="50.25" customHeight="1" x14ac:dyDescent="0.3">
      <c r="A239" s="2" t="s">
        <v>309</v>
      </c>
      <c r="B239" s="3" t="s">
        <v>4</v>
      </c>
      <c r="C239" s="14">
        <v>79566800</v>
      </c>
      <c r="D239" s="14">
        <v>56470361.119999997</v>
      </c>
      <c r="E239" s="17">
        <f t="shared" si="3"/>
        <v>70.972266221589905</v>
      </c>
    </row>
    <row r="240" spans="1:6" ht="46.8" x14ac:dyDescent="0.3">
      <c r="A240" s="2" t="s">
        <v>310</v>
      </c>
      <c r="B240" s="3" t="s">
        <v>165</v>
      </c>
      <c r="C240" s="14">
        <v>636316800</v>
      </c>
      <c r="D240" s="14">
        <v>478021260.72000003</v>
      </c>
      <c r="E240" s="17">
        <f t="shared" si="3"/>
        <v>75.123155748834549</v>
      </c>
    </row>
    <row r="241" spans="1:5" ht="62.4" x14ac:dyDescent="0.3">
      <c r="A241" s="2" t="s">
        <v>416</v>
      </c>
      <c r="B241" s="3" t="s">
        <v>417</v>
      </c>
      <c r="C241" s="14">
        <f>C242</f>
        <v>2024000</v>
      </c>
      <c r="D241" s="14">
        <f>D242</f>
        <v>1623800</v>
      </c>
      <c r="E241" s="17">
        <f t="shared" si="3"/>
        <v>80.22727272727272</v>
      </c>
    </row>
    <row r="242" spans="1:5" ht="69.599999999999994" customHeight="1" x14ac:dyDescent="0.3">
      <c r="A242" s="2" t="s">
        <v>311</v>
      </c>
      <c r="B242" s="3" t="s">
        <v>5</v>
      </c>
      <c r="C242" s="14">
        <v>2024000</v>
      </c>
      <c r="D242" s="14">
        <v>1623800</v>
      </c>
      <c r="E242" s="17">
        <f t="shared" si="3"/>
        <v>80.22727272727272</v>
      </c>
    </row>
    <row r="243" spans="1:5" ht="31.2" x14ac:dyDescent="0.3">
      <c r="A243" s="2" t="s">
        <v>418</v>
      </c>
      <c r="B243" s="3" t="s">
        <v>419</v>
      </c>
      <c r="C243" s="14">
        <f>C244</f>
        <v>29776200</v>
      </c>
      <c r="D243" s="14">
        <f>D244</f>
        <v>29776200</v>
      </c>
      <c r="E243" s="17">
        <f t="shared" si="3"/>
        <v>100</v>
      </c>
    </row>
    <row r="244" spans="1:5" ht="46.8" x14ac:dyDescent="0.3">
      <c r="A244" s="2" t="s">
        <v>312</v>
      </c>
      <c r="B244" s="3" t="s">
        <v>6</v>
      </c>
      <c r="C244" s="14">
        <v>29776200</v>
      </c>
      <c r="D244" s="14">
        <v>29776200</v>
      </c>
      <c r="E244" s="17">
        <f t="shared" si="3"/>
        <v>100</v>
      </c>
    </row>
    <row r="245" spans="1:5" ht="46.8" x14ac:dyDescent="0.3">
      <c r="A245" s="2" t="s">
        <v>420</v>
      </c>
      <c r="B245" s="3" t="s">
        <v>421</v>
      </c>
      <c r="C245" s="14">
        <f>C246</f>
        <v>129064500</v>
      </c>
      <c r="D245" s="14">
        <f>D246</f>
        <v>129064500</v>
      </c>
      <c r="E245" s="17">
        <f t="shared" si="3"/>
        <v>100</v>
      </c>
    </row>
    <row r="246" spans="1:5" ht="50.4" customHeight="1" x14ac:dyDescent="0.3">
      <c r="A246" s="2" t="s">
        <v>313</v>
      </c>
      <c r="B246" s="3" t="s">
        <v>7</v>
      </c>
      <c r="C246" s="14">
        <v>129064500</v>
      </c>
      <c r="D246" s="14">
        <v>129064500</v>
      </c>
      <c r="E246" s="17">
        <f t="shared" si="3"/>
        <v>100</v>
      </c>
    </row>
    <row r="247" spans="1:5" ht="84.6" customHeight="1" x14ac:dyDescent="0.3">
      <c r="A247" s="2" t="s">
        <v>422</v>
      </c>
      <c r="B247" s="3" t="s">
        <v>755</v>
      </c>
      <c r="C247" s="14">
        <f>C248</f>
        <v>52210000</v>
      </c>
      <c r="D247" s="14">
        <f>D248</f>
        <v>15180000</v>
      </c>
      <c r="E247" s="17">
        <f t="shared" si="3"/>
        <v>29.074889867841406</v>
      </c>
    </row>
    <row r="248" spans="1:5" s="10" customFormat="1" ht="100.2" customHeight="1" x14ac:dyDescent="0.3">
      <c r="A248" s="2" t="s">
        <v>314</v>
      </c>
      <c r="B248" s="3" t="s">
        <v>756</v>
      </c>
      <c r="C248" s="14">
        <v>52210000</v>
      </c>
      <c r="D248" s="14">
        <v>15180000</v>
      </c>
      <c r="E248" s="17">
        <f t="shared" si="3"/>
        <v>29.074889867841406</v>
      </c>
    </row>
    <row r="249" spans="1:5" s="10" customFormat="1" ht="62.4" x14ac:dyDescent="0.3">
      <c r="A249" s="2" t="s">
        <v>622</v>
      </c>
      <c r="B249" s="3" t="s">
        <v>620</v>
      </c>
      <c r="C249" s="14">
        <f>C250</f>
        <v>119584700</v>
      </c>
      <c r="D249" s="14">
        <f>D250</f>
        <v>118986775.64</v>
      </c>
      <c r="E249" s="17">
        <f t="shared" si="3"/>
        <v>99.499999280844449</v>
      </c>
    </row>
    <row r="250" spans="1:5" s="10" customFormat="1" ht="78" x14ac:dyDescent="0.3">
      <c r="A250" s="2" t="s">
        <v>623</v>
      </c>
      <c r="B250" s="3" t="s">
        <v>621</v>
      </c>
      <c r="C250" s="14">
        <v>119584700</v>
      </c>
      <c r="D250" s="14">
        <v>118986775.64</v>
      </c>
      <c r="E250" s="17">
        <f t="shared" si="3"/>
        <v>99.499999280844449</v>
      </c>
    </row>
    <row r="251" spans="1:5" s="10" customFormat="1" ht="36.6" customHeight="1" x14ac:dyDescent="0.3">
      <c r="A251" s="2" t="s">
        <v>759</v>
      </c>
      <c r="B251" s="3" t="s">
        <v>757</v>
      </c>
      <c r="C251" s="14">
        <f>C252</f>
        <v>20286900</v>
      </c>
      <c r="D251" s="14">
        <f>D252</f>
        <v>20286900</v>
      </c>
      <c r="E251" s="17">
        <f t="shared" si="3"/>
        <v>100</v>
      </c>
    </row>
    <row r="252" spans="1:5" s="10" customFormat="1" ht="37.200000000000003" customHeight="1" x14ac:dyDescent="0.3">
      <c r="A252" s="2" t="s">
        <v>760</v>
      </c>
      <c r="B252" s="3" t="s">
        <v>758</v>
      </c>
      <c r="C252" s="14">
        <v>20286900</v>
      </c>
      <c r="D252" s="14">
        <v>20286900</v>
      </c>
      <c r="E252" s="17">
        <f t="shared" si="3"/>
        <v>100</v>
      </c>
    </row>
    <row r="253" spans="1:5" s="10" customFormat="1" ht="46.8" x14ac:dyDescent="0.3">
      <c r="A253" s="2" t="s">
        <v>423</v>
      </c>
      <c r="B253" s="3" t="s">
        <v>624</v>
      </c>
      <c r="C253" s="14">
        <f>C254</f>
        <v>14564500</v>
      </c>
      <c r="D253" s="14">
        <f>D254</f>
        <v>14564500</v>
      </c>
      <c r="E253" s="17">
        <f t="shared" si="3"/>
        <v>100</v>
      </c>
    </row>
    <row r="254" spans="1:5" s="10" customFormat="1" ht="46.8" x14ac:dyDescent="0.3">
      <c r="A254" s="2" t="s">
        <v>315</v>
      </c>
      <c r="B254" s="3" t="s">
        <v>625</v>
      </c>
      <c r="C254" s="14">
        <v>14564500</v>
      </c>
      <c r="D254" s="14">
        <v>14564500</v>
      </c>
      <c r="E254" s="17">
        <f t="shared" si="3"/>
        <v>100</v>
      </c>
    </row>
    <row r="255" spans="1:5" s="10" customFormat="1" ht="19.2" customHeight="1" x14ac:dyDescent="0.3">
      <c r="A255" s="2" t="s">
        <v>763</v>
      </c>
      <c r="B255" s="3" t="s">
        <v>761</v>
      </c>
      <c r="C255" s="14">
        <f>C256</f>
        <v>200922500</v>
      </c>
      <c r="D255" s="14">
        <f>D256</f>
        <v>200922500</v>
      </c>
      <c r="E255" s="17">
        <f t="shared" si="3"/>
        <v>100</v>
      </c>
    </row>
    <row r="256" spans="1:5" s="10" customFormat="1" ht="34.200000000000003" customHeight="1" x14ac:dyDescent="0.3">
      <c r="A256" s="2" t="s">
        <v>764</v>
      </c>
      <c r="B256" s="3" t="s">
        <v>762</v>
      </c>
      <c r="C256" s="14">
        <v>200922500</v>
      </c>
      <c r="D256" s="14">
        <v>200922500</v>
      </c>
      <c r="E256" s="17">
        <f t="shared" si="3"/>
        <v>100</v>
      </c>
    </row>
    <row r="257" spans="1:5" s="10" customFormat="1" x14ac:dyDescent="0.3">
      <c r="A257" s="2" t="s">
        <v>424</v>
      </c>
      <c r="B257" s="3" t="s">
        <v>425</v>
      </c>
      <c r="C257" s="14">
        <f>C258</f>
        <v>45309100</v>
      </c>
      <c r="D257" s="14">
        <f>D258</f>
        <v>43937382.32</v>
      </c>
      <c r="E257" s="17">
        <f t="shared" si="3"/>
        <v>96.972533817709902</v>
      </c>
    </row>
    <row r="258" spans="1:5" s="10" customFormat="1" ht="31.2" x14ac:dyDescent="0.3">
      <c r="A258" s="2" t="s">
        <v>316</v>
      </c>
      <c r="B258" s="3" t="s">
        <v>177</v>
      </c>
      <c r="C258" s="14">
        <v>45309100</v>
      </c>
      <c r="D258" s="14">
        <v>43937382.32</v>
      </c>
      <c r="E258" s="17">
        <f t="shared" si="3"/>
        <v>96.972533817709902</v>
      </c>
    </row>
    <row r="259" spans="1:5" s="10" customFormat="1" ht="31.2" x14ac:dyDescent="0.3">
      <c r="A259" s="2" t="s">
        <v>426</v>
      </c>
      <c r="B259" s="3" t="s">
        <v>427</v>
      </c>
      <c r="C259" s="14">
        <f>C260</f>
        <v>13530600</v>
      </c>
      <c r="D259" s="14">
        <f>D260</f>
        <v>13530482.359999999</v>
      </c>
      <c r="E259" s="17">
        <f t="shared" si="3"/>
        <v>99.999130563315745</v>
      </c>
    </row>
    <row r="260" spans="1:5" s="10" customFormat="1" ht="46.8" x14ac:dyDescent="0.3">
      <c r="A260" s="2" t="s">
        <v>317</v>
      </c>
      <c r="B260" s="3" t="s">
        <v>9</v>
      </c>
      <c r="C260" s="14">
        <v>13530600</v>
      </c>
      <c r="D260" s="14">
        <v>13530482.359999999</v>
      </c>
      <c r="E260" s="17">
        <f t="shared" si="3"/>
        <v>99.999130563315745</v>
      </c>
    </row>
    <row r="261" spans="1:5" s="10" customFormat="1" ht="36.6" customHeight="1" x14ac:dyDescent="0.3">
      <c r="A261" s="2" t="s">
        <v>626</v>
      </c>
      <c r="B261" s="3" t="s">
        <v>765</v>
      </c>
      <c r="C261" s="14">
        <f>C262</f>
        <v>105311200</v>
      </c>
      <c r="D261" s="14">
        <f>D262</f>
        <v>105311200</v>
      </c>
      <c r="E261" s="17">
        <f t="shared" si="3"/>
        <v>100</v>
      </c>
    </row>
    <row r="262" spans="1:5" s="10" customFormat="1" ht="53.4" customHeight="1" x14ac:dyDescent="0.3">
      <c r="A262" s="2" t="s">
        <v>627</v>
      </c>
      <c r="B262" s="3" t="s">
        <v>766</v>
      </c>
      <c r="C262" s="14">
        <v>105311200</v>
      </c>
      <c r="D262" s="14">
        <v>105311200</v>
      </c>
      <c r="E262" s="17">
        <f t="shared" si="3"/>
        <v>100</v>
      </c>
    </row>
    <row r="263" spans="1:5" s="10" customFormat="1" x14ac:dyDescent="0.3">
      <c r="A263" s="2" t="s">
        <v>628</v>
      </c>
      <c r="B263" s="3" t="s">
        <v>630</v>
      </c>
      <c r="C263" s="14">
        <f>C264</f>
        <v>11581700</v>
      </c>
      <c r="D263" s="14">
        <f>D264</f>
        <v>11581700</v>
      </c>
      <c r="E263" s="17">
        <f t="shared" si="3"/>
        <v>100</v>
      </c>
    </row>
    <row r="264" spans="1:5" s="10" customFormat="1" ht="31.2" x14ac:dyDescent="0.3">
      <c r="A264" s="2" t="s">
        <v>629</v>
      </c>
      <c r="B264" s="3" t="s">
        <v>631</v>
      </c>
      <c r="C264" s="14">
        <v>11581700</v>
      </c>
      <c r="D264" s="14">
        <v>11581700</v>
      </c>
      <c r="E264" s="17">
        <f t="shared" si="3"/>
        <v>100</v>
      </c>
    </row>
    <row r="265" spans="1:5" s="10" customFormat="1" ht="31.2" x14ac:dyDescent="0.3">
      <c r="A265" s="2" t="s">
        <v>318</v>
      </c>
      <c r="B265" s="3" t="s">
        <v>428</v>
      </c>
      <c r="C265" s="14">
        <f>C266</f>
        <v>27208200</v>
      </c>
      <c r="D265" s="14">
        <f>D266</f>
        <v>5299885.66</v>
      </c>
      <c r="E265" s="17">
        <f t="shared" si="3"/>
        <v>19.479001403988505</v>
      </c>
    </row>
    <row r="266" spans="1:5" s="10" customFormat="1" ht="31.2" x14ac:dyDescent="0.3">
      <c r="A266" s="2" t="s">
        <v>318</v>
      </c>
      <c r="B266" s="3" t="s">
        <v>10</v>
      </c>
      <c r="C266" s="14">
        <v>27208200</v>
      </c>
      <c r="D266" s="14">
        <v>5299885.66</v>
      </c>
      <c r="E266" s="17">
        <f t="shared" si="3"/>
        <v>19.479001403988505</v>
      </c>
    </row>
    <row r="267" spans="1:5" s="10" customFormat="1" ht="31.2" x14ac:dyDescent="0.3">
      <c r="A267" s="2" t="s">
        <v>429</v>
      </c>
      <c r="B267" s="3" t="s">
        <v>430</v>
      </c>
      <c r="C267" s="14">
        <f>C268</f>
        <v>29069600</v>
      </c>
      <c r="D267" s="14">
        <f>D268</f>
        <v>28169689.16</v>
      </c>
      <c r="E267" s="17">
        <f t="shared" si="3"/>
        <v>96.904288879103945</v>
      </c>
    </row>
    <row r="268" spans="1:5" s="10" customFormat="1" ht="46.8" x14ac:dyDescent="0.3">
      <c r="A268" s="2" t="s">
        <v>319</v>
      </c>
      <c r="B268" s="3" t="s">
        <v>11</v>
      </c>
      <c r="C268" s="14">
        <v>29069600</v>
      </c>
      <c r="D268" s="14">
        <v>28169689.16</v>
      </c>
      <c r="E268" s="17">
        <f t="shared" si="3"/>
        <v>96.904288879103945</v>
      </c>
    </row>
    <row r="269" spans="1:5" s="10" customFormat="1" ht="46.8" x14ac:dyDescent="0.3">
      <c r="A269" s="2" t="s">
        <v>431</v>
      </c>
      <c r="B269" s="3" t="s">
        <v>432</v>
      </c>
      <c r="C269" s="14">
        <f>C270</f>
        <v>121455400</v>
      </c>
      <c r="D269" s="14">
        <f>D270</f>
        <v>86539317.280000001</v>
      </c>
      <c r="E269" s="17">
        <f t="shared" si="3"/>
        <v>71.251930568751987</v>
      </c>
    </row>
    <row r="270" spans="1:5" s="10" customFormat="1" ht="62.4" x14ac:dyDescent="0.3">
      <c r="A270" s="2" t="s">
        <v>320</v>
      </c>
      <c r="B270" s="3" t="s">
        <v>12</v>
      </c>
      <c r="C270" s="14">
        <v>121455400</v>
      </c>
      <c r="D270" s="14">
        <v>86539317.280000001</v>
      </c>
      <c r="E270" s="17">
        <f t="shared" si="3"/>
        <v>71.251930568751987</v>
      </c>
    </row>
    <row r="271" spans="1:5" s="10" customFormat="1" ht="31.2" x14ac:dyDescent="0.3">
      <c r="A271" s="2" t="s">
        <v>433</v>
      </c>
      <c r="B271" s="3" t="s">
        <v>434</v>
      </c>
      <c r="C271" s="14">
        <f>C272</f>
        <v>355840900</v>
      </c>
      <c r="D271" s="14">
        <f>D272</f>
        <v>243997886.93000001</v>
      </c>
      <c r="E271" s="17">
        <f t="shared" si="3"/>
        <v>68.569376631522687</v>
      </c>
    </row>
    <row r="272" spans="1:5" s="10" customFormat="1" ht="31.2" x14ac:dyDescent="0.3">
      <c r="A272" s="2" t="s">
        <v>321</v>
      </c>
      <c r="B272" s="3" t="s">
        <v>13</v>
      </c>
      <c r="C272" s="14">
        <v>355840900</v>
      </c>
      <c r="D272" s="14">
        <v>243997886.93000001</v>
      </c>
      <c r="E272" s="17">
        <f t="shared" si="3"/>
        <v>68.569376631522687</v>
      </c>
    </row>
    <row r="273" spans="1:5" s="10" customFormat="1" ht="93.6" x14ac:dyDescent="0.3">
      <c r="A273" s="2" t="s">
        <v>632</v>
      </c>
      <c r="B273" s="3" t="s">
        <v>634</v>
      </c>
      <c r="C273" s="14">
        <f>C274</f>
        <v>610800</v>
      </c>
      <c r="D273" s="14">
        <f>D274</f>
        <v>512993.25</v>
      </c>
      <c r="E273" s="17">
        <f t="shared" si="3"/>
        <v>83.987107072691543</v>
      </c>
    </row>
    <row r="274" spans="1:5" s="10" customFormat="1" ht="98.4" customHeight="1" x14ac:dyDescent="0.3">
      <c r="A274" s="2" t="s">
        <v>633</v>
      </c>
      <c r="B274" s="3" t="s">
        <v>635</v>
      </c>
      <c r="C274" s="14">
        <v>610800</v>
      </c>
      <c r="D274" s="14">
        <v>512993.25</v>
      </c>
      <c r="E274" s="17">
        <f t="shared" si="3"/>
        <v>83.987107072691543</v>
      </c>
    </row>
    <row r="275" spans="1:5" s="10" customFormat="1" ht="46.8" x14ac:dyDescent="0.3">
      <c r="A275" s="2" t="s">
        <v>636</v>
      </c>
      <c r="B275" s="3" t="s">
        <v>638</v>
      </c>
      <c r="C275" s="14">
        <f>C276</f>
        <v>9004200</v>
      </c>
      <c r="D275" s="14">
        <f>D276</f>
        <v>0</v>
      </c>
      <c r="E275" s="17">
        <f t="shared" si="3"/>
        <v>0</v>
      </c>
    </row>
    <row r="276" spans="1:5" s="10" customFormat="1" ht="62.4" x14ac:dyDescent="0.3">
      <c r="A276" s="2" t="s">
        <v>637</v>
      </c>
      <c r="B276" s="3" t="s">
        <v>639</v>
      </c>
      <c r="C276" s="14">
        <v>9004200</v>
      </c>
      <c r="D276" s="14">
        <v>0</v>
      </c>
      <c r="E276" s="17">
        <f t="shared" si="3"/>
        <v>0</v>
      </c>
    </row>
    <row r="277" spans="1:5" s="10" customFormat="1" ht="62.4" x14ac:dyDescent="0.3">
      <c r="A277" s="2" t="s">
        <v>640</v>
      </c>
      <c r="B277" s="3" t="s">
        <v>642</v>
      </c>
      <c r="C277" s="14">
        <f>C278</f>
        <v>6440000</v>
      </c>
      <c r="D277" s="14">
        <f>D278</f>
        <v>4600000</v>
      </c>
      <c r="E277" s="17">
        <f t="shared" si="3"/>
        <v>71.428571428571431</v>
      </c>
    </row>
    <row r="278" spans="1:5" s="10" customFormat="1" ht="62.4" x14ac:dyDescent="0.3">
      <c r="A278" s="2" t="s">
        <v>641</v>
      </c>
      <c r="B278" s="3" t="s">
        <v>643</v>
      </c>
      <c r="C278" s="14">
        <v>6440000</v>
      </c>
      <c r="D278" s="14">
        <v>4600000</v>
      </c>
      <c r="E278" s="17">
        <f t="shared" si="3"/>
        <v>71.428571428571431</v>
      </c>
    </row>
    <row r="279" spans="1:5" s="10" customFormat="1" ht="36" customHeight="1" x14ac:dyDescent="0.3">
      <c r="A279" s="2" t="s">
        <v>767</v>
      </c>
      <c r="B279" s="3" t="s">
        <v>768</v>
      </c>
      <c r="C279" s="14">
        <v>94941100</v>
      </c>
      <c r="D279" s="14">
        <v>0</v>
      </c>
      <c r="E279" s="17">
        <f t="shared" si="3"/>
        <v>0</v>
      </c>
    </row>
    <row r="280" spans="1:5" s="10" customFormat="1" ht="62.4" x14ac:dyDescent="0.3">
      <c r="A280" s="2" t="s">
        <v>644</v>
      </c>
      <c r="B280" s="3" t="s">
        <v>645</v>
      </c>
      <c r="C280" s="14">
        <v>9468400</v>
      </c>
      <c r="D280" s="14">
        <v>8676400.0500000007</v>
      </c>
      <c r="E280" s="17">
        <f t="shared" si="3"/>
        <v>91.63533490346839</v>
      </c>
    </row>
    <row r="281" spans="1:5" s="10" customFormat="1" ht="20.399999999999999" customHeight="1" x14ac:dyDescent="0.3">
      <c r="A281" s="2" t="s">
        <v>769</v>
      </c>
      <c r="B281" s="3" t="s">
        <v>771</v>
      </c>
      <c r="C281" s="14">
        <f>C282</f>
        <v>19800000</v>
      </c>
      <c r="D281" s="14">
        <f>D282</f>
        <v>515849.4</v>
      </c>
      <c r="E281" s="17">
        <f t="shared" si="3"/>
        <v>2.6053000000000002</v>
      </c>
    </row>
    <row r="282" spans="1:5" s="10" customFormat="1" ht="37.799999999999997" customHeight="1" x14ac:dyDescent="0.3">
      <c r="A282" s="2" t="s">
        <v>770</v>
      </c>
      <c r="B282" s="3" t="s">
        <v>772</v>
      </c>
      <c r="C282" s="14">
        <v>19800000</v>
      </c>
      <c r="D282" s="14">
        <v>515849.4</v>
      </c>
      <c r="E282" s="17">
        <f t="shared" si="3"/>
        <v>2.6053000000000002</v>
      </c>
    </row>
    <row r="283" spans="1:5" s="10" customFormat="1" ht="46.8" x14ac:dyDescent="0.3">
      <c r="A283" s="2" t="s">
        <v>648</v>
      </c>
      <c r="B283" s="3" t="s">
        <v>646</v>
      </c>
      <c r="C283" s="14">
        <f>C284</f>
        <v>2992700</v>
      </c>
      <c r="D283" s="14">
        <f>D284</f>
        <v>2534424.5</v>
      </c>
      <c r="E283" s="17">
        <f t="shared" si="3"/>
        <v>84.686888094362956</v>
      </c>
    </row>
    <row r="284" spans="1:5" s="10" customFormat="1" ht="62.4" x14ac:dyDescent="0.3">
      <c r="A284" s="2" t="s">
        <v>649</v>
      </c>
      <c r="B284" s="3" t="s">
        <v>647</v>
      </c>
      <c r="C284" s="14">
        <v>2992700</v>
      </c>
      <c r="D284" s="14">
        <v>2534424.5</v>
      </c>
      <c r="E284" s="17">
        <f t="shared" si="3"/>
        <v>84.686888094362956</v>
      </c>
    </row>
    <row r="285" spans="1:5" s="10" customFormat="1" ht="31.2" x14ac:dyDescent="0.3">
      <c r="A285" s="2" t="s">
        <v>651</v>
      </c>
      <c r="B285" s="3" t="s">
        <v>650</v>
      </c>
      <c r="C285" s="14">
        <f>C286</f>
        <v>2187092600</v>
      </c>
      <c r="D285" s="14">
        <f>D286</f>
        <v>2232893521.73</v>
      </c>
      <c r="E285" s="17">
        <f t="shared" si="3"/>
        <v>102.09414643577506</v>
      </c>
    </row>
    <row r="286" spans="1:5" s="10" customFormat="1" ht="31.2" x14ac:dyDescent="0.3">
      <c r="A286" s="2" t="s">
        <v>652</v>
      </c>
      <c r="B286" s="3" t="s">
        <v>773</v>
      </c>
      <c r="C286" s="14">
        <v>2187092600</v>
      </c>
      <c r="D286" s="14">
        <v>2232893521.73</v>
      </c>
      <c r="E286" s="17">
        <f t="shared" si="3"/>
        <v>102.09414643577506</v>
      </c>
    </row>
    <row r="287" spans="1:5" s="10" customFormat="1" ht="46.8" x14ac:dyDescent="0.3">
      <c r="A287" s="2" t="s">
        <v>714</v>
      </c>
      <c r="B287" s="3" t="s">
        <v>712</v>
      </c>
      <c r="C287" s="14">
        <f>C288</f>
        <v>487621200</v>
      </c>
      <c r="D287" s="14">
        <f>D288</f>
        <v>244358280.66999999</v>
      </c>
      <c r="E287" s="17">
        <f t="shared" si="3"/>
        <v>50.112316829128837</v>
      </c>
    </row>
    <row r="288" spans="1:5" s="10" customFormat="1" ht="46.8" x14ac:dyDescent="0.3">
      <c r="A288" s="2" t="s">
        <v>715</v>
      </c>
      <c r="B288" s="3" t="s">
        <v>713</v>
      </c>
      <c r="C288" s="14">
        <v>487621200</v>
      </c>
      <c r="D288" s="14">
        <v>244358280.66999999</v>
      </c>
      <c r="E288" s="17">
        <f t="shared" si="3"/>
        <v>50.112316829128837</v>
      </c>
    </row>
    <row r="289" spans="1:5" s="10" customFormat="1" ht="49.8" customHeight="1" x14ac:dyDescent="0.3">
      <c r="A289" s="2" t="s">
        <v>776</v>
      </c>
      <c r="B289" s="3" t="s">
        <v>774</v>
      </c>
      <c r="C289" s="14">
        <f>C290</f>
        <v>835011000</v>
      </c>
      <c r="D289" s="14">
        <f>D290</f>
        <v>766095455.13</v>
      </c>
      <c r="E289" s="17">
        <f t="shared" si="3"/>
        <v>91.74675005838246</v>
      </c>
    </row>
    <row r="290" spans="1:5" s="10" customFormat="1" ht="55.2" customHeight="1" x14ac:dyDescent="0.3">
      <c r="A290" s="2" t="s">
        <v>777</v>
      </c>
      <c r="B290" s="3" t="s">
        <v>775</v>
      </c>
      <c r="C290" s="14">
        <v>835011000</v>
      </c>
      <c r="D290" s="14">
        <v>766095455.13</v>
      </c>
      <c r="E290" s="17">
        <f t="shared" si="3"/>
        <v>91.74675005838246</v>
      </c>
    </row>
    <row r="291" spans="1:5" s="10" customFormat="1" ht="62.4" x14ac:dyDescent="0.3">
      <c r="A291" s="2" t="s">
        <v>322</v>
      </c>
      <c r="B291" s="3" t="s">
        <v>14</v>
      </c>
      <c r="C291" s="14">
        <v>20920400</v>
      </c>
      <c r="D291" s="14">
        <v>20912956.579999998</v>
      </c>
      <c r="E291" s="17">
        <f t="shared" si="3"/>
        <v>99.964420278770945</v>
      </c>
    </row>
    <row r="292" spans="1:5" s="10" customFormat="1" ht="54" customHeight="1" x14ac:dyDescent="0.3">
      <c r="A292" s="2" t="s">
        <v>780</v>
      </c>
      <c r="B292" s="3" t="s">
        <v>778</v>
      </c>
      <c r="C292" s="14">
        <f>C293</f>
        <v>227746600</v>
      </c>
      <c r="D292" s="14">
        <f>D293</f>
        <v>143041712.83000001</v>
      </c>
      <c r="E292" s="17">
        <f t="shared" si="3"/>
        <v>62.807397708681499</v>
      </c>
    </row>
    <row r="293" spans="1:5" s="10" customFormat="1" ht="51" customHeight="1" x14ac:dyDescent="0.3">
      <c r="A293" s="2" t="s">
        <v>781</v>
      </c>
      <c r="B293" s="3" t="s">
        <v>779</v>
      </c>
      <c r="C293" s="14">
        <v>227746600</v>
      </c>
      <c r="D293" s="14">
        <v>143041712.83000001</v>
      </c>
      <c r="E293" s="17">
        <f t="shared" si="3"/>
        <v>62.807397708681499</v>
      </c>
    </row>
    <row r="294" spans="1:5" s="10" customFormat="1" ht="62.4" x14ac:dyDescent="0.3">
      <c r="A294" s="2" t="s">
        <v>653</v>
      </c>
      <c r="B294" s="3" t="s">
        <v>655</v>
      </c>
      <c r="C294" s="14">
        <f>C295</f>
        <v>7484800</v>
      </c>
      <c r="D294" s="14">
        <f>D295</f>
        <v>3316247.55</v>
      </c>
      <c r="E294" s="17">
        <f t="shared" si="3"/>
        <v>44.306428361479263</v>
      </c>
    </row>
    <row r="295" spans="1:5" s="10" customFormat="1" ht="62.4" x14ac:dyDescent="0.3">
      <c r="A295" s="2" t="s">
        <v>654</v>
      </c>
      <c r="B295" s="3" t="s">
        <v>656</v>
      </c>
      <c r="C295" s="14">
        <v>7484800</v>
      </c>
      <c r="D295" s="14">
        <v>3316247.55</v>
      </c>
      <c r="E295" s="17">
        <f t="shared" si="3"/>
        <v>44.306428361479263</v>
      </c>
    </row>
    <row r="296" spans="1:5" s="10" customFormat="1" ht="46.8" x14ac:dyDescent="0.3">
      <c r="A296" s="2" t="s">
        <v>323</v>
      </c>
      <c r="B296" s="3" t="s">
        <v>15</v>
      </c>
      <c r="C296" s="14">
        <v>1685900</v>
      </c>
      <c r="D296" s="14">
        <v>1610152.52</v>
      </c>
      <c r="E296" s="17">
        <f t="shared" si="3"/>
        <v>95.507000415208495</v>
      </c>
    </row>
    <row r="297" spans="1:5" s="10" customFormat="1" ht="38.4" customHeight="1" x14ac:dyDescent="0.3">
      <c r="A297" s="2" t="s">
        <v>435</v>
      </c>
      <c r="B297" s="3" t="s">
        <v>436</v>
      </c>
      <c r="C297" s="14">
        <f>C298</f>
        <v>24122900</v>
      </c>
      <c r="D297" s="14">
        <f>D298</f>
        <v>16174572.810000001</v>
      </c>
      <c r="E297" s="17">
        <f t="shared" si="3"/>
        <v>67.050697926037088</v>
      </c>
    </row>
    <row r="298" spans="1:5" ht="46.8" x14ac:dyDescent="0.3">
      <c r="A298" s="2" t="s">
        <v>324</v>
      </c>
      <c r="B298" s="3" t="s">
        <v>16</v>
      </c>
      <c r="C298" s="14">
        <v>24122900</v>
      </c>
      <c r="D298" s="14">
        <v>16174572.810000001</v>
      </c>
      <c r="E298" s="17">
        <f t="shared" si="3"/>
        <v>67.050697926037088</v>
      </c>
    </row>
    <row r="299" spans="1:5" ht="31.2" x14ac:dyDescent="0.3">
      <c r="A299" s="2" t="s">
        <v>657</v>
      </c>
      <c r="B299" s="3" t="s">
        <v>659</v>
      </c>
      <c r="C299" s="14">
        <f>C300</f>
        <v>36742400</v>
      </c>
      <c r="D299" s="14">
        <f>D300</f>
        <v>36742400</v>
      </c>
      <c r="E299" s="17">
        <f t="shared" si="3"/>
        <v>100</v>
      </c>
    </row>
    <row r="300" spans="1:5" ht="31.2" x14ac:dyDescent="0.3">
      <c r="A300" s="2" t="s">
        <v>658</v>
      </c>
      <c r="B300" s="3" t="s">
        <v>660</v>
      </c>
      <c r="C300" s="14">
        <v>36742400</v>
      </c>
      <c r="D300" s="14">
        <v>36742400</v>
      </c>
      <c r="E300" s="17">
        <f t="shared" si="3"/>
        <v>100</v>
      </c>
    </row>
    <row r="301" spans="1:5" ht="54.6" customHeight="1" x14ac:dyDescent="0.3">
      <c r="A301" s="2" t="s">
        <v>784</v>
      </c>
      <c r="B301" s="3" t="s">
        <v>782</v>
      </c>
      <c r="C301" s="14">
        <f>C302</f>
        <v>10914700</v>
      </c>
      <c r="D301" s="14">
        <f>D302</f>
        <v>10914700</v>
      </c>
      <c r="E301" s="17">
        <f t="shared" si="3"/>
        <v>100</v>
      </c>
    </row>
    <row r="302" spans="1:5" ht="68.400000000000006" customHeight="1" x14ac:dyDescent="0.3">
      <c r="A302" s="2" t="s">
        <v>785</v>
      </c>
      <c r="B302" s="3" t="s">
        <v>783</v>
      </c>
      <c r="C302" s="14">
        <v>10914700</v>
      </c>
      <c r="D302" s="14">
        <v>10914700</v>
      </c>
      <c r="E302" s="17">
        <f t="shared" si="3"/>
        <v>100</v>
      </c>
    </row>
    <row r="303" spans="1:5" ht="31.2" x14ac:dyDescent="0.3">
      <c r="A303" s="2" t="s">
        <v>437</v>
      </c>
      <c r="B303" s="3" t="s">
        <v>438</v>
      </c>
      <c r="C303" s="14">
        <f>C304</f>
        <v>10679200</v>
      </c>
      <c r="D303" s="14">
        <f>D304</f>
        <v>10633189.34</v>
      </c>
      <c r="E303" s="17">
        <f t="shared" si="3"/>
        <v>99.569156303842988</v>
      </c>
    </row>
    <row r="304" spans="1:5" ht="31.2" x14ac:dyDescent="0.3">
      <c r="A304" s="2" t="s">
        <v>325</v>
      </c>
      <c r="B304" s="3" t="s">
        <v>17</v>
      </c>
      <c r="C304" s="14">
        <v>10679200</v>
      </c>
      <c r="D304" s="14">
        <v>10633189.34</v>
      </c>
      <c r="E304" s="17">
        <f t="shared" si="3"/>
        <v>99.569156303842988</v>
      </c>
    </row>
    <row r="305" spans="1:5" ht="31.2" x14ac:dyDescent="0.3">
      <c r="A305" s="2" t="s">
        <v>661</v>
      </c>
      <c r="B305" s="3" t="s">
        <v>665</v>
      </c>
      <c r="C305" s="14">
        <f>C306</f>
        <v>616631200</v>
      </c>
      <c r="D305" s="14">
        <f>D306</f>
        <v>480116570.45999998</v>
      </c>
      <c r="E305" s="17">
        <f t="shared" si="3"/>
        <v>77.861219227959921</v>
      </c>
    </row>
    <row r="306" spans="1:5" ht="46.8" x14ac:dyDescent="0.3">
      <c r="A306" s="2" t="s">
        <v>662</v>
      </c>
      <c r="B306" s="3" t="s">
        <v>666</v>
      </c>
      <c r="C306" s="14">
        <v>616631200</v>
      </c>
      <c r="D306" s="14">
        <v>480116570.45999998</v>
      </c>
      <c r="E306" s="17">
        <f t="shared" si="3"/>
        <v>77.861219227959921</v>
      </c>
    </row>
    <row r="307" spans="1:5" ht="31.2" x14ac:dyDescent="0.3">
      <c r="A307" s="4" t="s">
        <v>663</v>
      </c>
      <c r="B307" s="3" t="s">
        <v>667</v>
      </c>
      <c r="C307" s="14">
        <f>C308</f>
        <v>890283100</v>
      </c>
      <c r="D307" s="14">
        <f>D308</f>
        <v>833870611.97000003</v>
      </c>
      <c r="E307" s="17">
        <f t="shared" si="3"/>
        <v>93.663533764709229</v>
      </c>
    </row>
    <row r="308" spans="1:5" ht="46.8" x14ac:dyDescent="0.3">
      <c r="A308" s="4" t="s">
        <v>664</v>
      </c>
      <c r="B308" s="3" t="s">
        <v>668</v>
      </c>
      <c r="C308" s="14">
        <v>890283100</v>
      </c>
      <c r="D308" s="14">
        <v>833870611.97000003</v>
      </c>
      <c r="E308" s="17">
        <f t="shared" ref="E308:E377" si="4">D308/C308*100</f>
        <v>93.663533764709229</v>
      </c>
    </row>
    <row r="309" spans="1:5" ht="31.2" x14ac:dyDescent="0.3">
      <c r="A309" s="2" t="s">
        <v>439</v>
      </c>
      <c r="B309" s="3" t="s">
        <v>440</v>
      </c>
      <c r="C309" s="14">
        <f>C310</f>
        <v>1738800</v>
      </c>
      <c r="D309" s="14">
        <f>D310</f>
        <v>384560</v>
      </c>
      <c r="E309" s="17">
        <f t="shared" si="4"/>
        <v>22.116402116402117</v>
      </c>
    </row>
    <row r="310" spans="1:5" ht="46.8" x14ac:dyDescent="0.3">
      <c r="A310" s="2" t="s">
        <v>326</v>
      </c>
      <c r="B310" s="3" t="s">
        <v>18</v>
      </c>
      <c r="C310" s="14">
        <v>1738800</v>
      </c>
      <c r="D310" s="14">
        <v>384560</v>
      </c>
      <c r="E310" s="17">
        <f t="shared" si="4"/>
        <v>22.116402116402117</v>
      </c>
    </row>
    <row r="311" spans="1:5" ht="31.2" x14ac:dyDescent="0.3">
      <c r="A311" s="2" t="s">
        <v>441</v>
      </c>
      <c r="B311" s="3" t="s">
        <v>442</v>
      </c>
      <c r="C311" s="14">
        <f>C312</f>
        <v>16057100</v>
      </c>
      <c r="D311" s="14">
        <f>D312</f>
        <v>16057100</v>
      </c>
      <c r="E311" s="17">
        <f t="shared" si="4"/>
        <v>100</v>
      </c>
    </row>
    <row r="312" spans="1:5" ht="31.2" x14ac:dyDescent="0.3">
      <c r="A312" s="2" t="s">
        <v>327</v>
      </c>
      <c r="B312" s="3" t="s">
        <v>19</v>
      </c>
      <c r="C312" s="14">
        <v>16057100</v>
      </c>
      <c r="D312" s="14">
        <v>16057100</v>
      </c>
      <c r="E312" s="17">
        <f t="shared" si="4"/>
        <v>100</v>
      </c>
    </row>
    <row r="313" spans="1:5" x14ac:dyDescent="0.3">
      <c r="A313" s="2" t="s">
        <v>443</v>
      </c>
      <c r="B313" s="3" t="s">
        <v>444</v>
      </c>
      <c r="C313" s="14">
        <f>C314</f>
        <v>118564500</v>
      </c>
      <c r="D313" s="14">
        <f>D314</f>
        <v>94034041.760000005</v>
      </c>
      <c r="E313" s="17">
        <f t="shared" si="4"/>
        <v>79.310452757781633</v>
      </c>
    </row>
    <row r="314" spans="1:5" ht="31.2" x14ac:dyDescent="0.3">
      <c r="A314" s="2" t="s">
        <v>328</v>
      </c>
      <c r="B314" s="3" t="s">
        <v>20</v>
      </c>
      <c r="C314" s="14">
        <v>118564500</v>
      </c>
      <c r="D314" s="14">
        <v>94034041.760000005</v>
      </c>
      <c r="E314" s="17">
        <f t="shared" si="4"/>
        <v>79.310452757781633</v>
      </c>
    </row>
    <row r="315" spans="1:5" ht="31.2" x14ac:dyDescent="0.3">
      <c r="A315" s="2" t="s">
        <v>445</v>
      </c>
      <c r="B315" s="3" t="s">
        <v>446</v>
      </c>
      <c r="C315" s="14">
        <f>C316</f>
        <v>452398400</v>
      </c>
      <c r="D315" s="14">
        <f>D316</f>
        <v>342099186.37</v>
      </c>
      <c r="E315" s="17">
        <f t="shared" si="4"/>
        <v>75.619008902330336</v>
      </c>
    </row>
    <row r="316" spans="1:5" ht="46.8" x14ac:dyDescent="0.3">
      <c r="A316" s="2" t="s">
        <v>329</v>
      </c>
      <c r="B316" s="3" t="s">
        <v>166</v>
      </c>
      <c r="C316" s="14">
        <v>452398400</v>
      </c>
      <c r="D316" s="14">
        <v>342099186.37</v>
      </c>
      <c r="E316" s="17">
        <f t="shared" si="4"/>
        <v>75.619008902330336</v>
      </c>
    </row>
    <row r="317" spans="1:5" ht="66.599999999999994" customHeight="1" x14ac:dyDescent="0.3">
      <c r="A317" s="2" t="s">
        <v>447</v>
      </c>
      <c r="B317" s="3" t="s">
        <v>786</v>
      </c>
      <c r="C317" s="14">
        <f>C318</f>
        <v>69414500</v>
      </c>
      <c r="D317" s="14">
        <f>D318</f>
        <v>41150500</v>
      </c>
      <c r="E317" s="17">
        <f t="shared" si="4"/>
        <v>59.282282520222715</v>
      </c>
    </row>
    <row r="318" spans="1:5" s="9" customFormat="1" ht="66.599999999999994" customHeight="1" x14ac:dyDescent="0.3">
      <c r="A318" s="2" t="s">
        <v>330</v>
      </c>
      <c r="B318" s="3" t="s">
        <v>787</v>
      </c>
      <c r="C318" s="14">
        <v>69414500</v>
      </c>
      <c r="D318" s="14">
        <v>41150500</v>
      </c>
      <c r="E318" s="17">
        <f t="shared" si="4"/>
        <v>59.282282520222715</v>
      </c>
    </row>
    <row r="319" spans="1:5" s="9" customFormat="1" ht="31.2" x14ac:dyDescent="0.3">
      <c r="A319" s="2" t="s">
        <v>670</v>
      </c>
      <c r="B319" s="3" t="s">
        <v>669</v>
      </c>
      <c r="C319" s="14">
        <v>16803400</v>
      </c>
      <c r="D319" s="14">
        <v>16803400</v>
      </c>
      <c r="E319" s="17">
        <f t="shared" si="4"/>
        <v>100</v>
      </c>
    </row>
    <row r="320" spans="1:5" s="9" customFormat="1" ht="31.2" x14ac:dyDescent="0.3">
      <c r="A320" s="2" t="s">
        <v>448</v>
      </c>
      <c r="B320" s="3" t="s">
        <v>449</v>
      </c>
      <c r="C320" s="14">
        <f>C321</f>
        <v>325156500</v>
      </c>
      <c r="D320" s="14">
        <f>D321</f>
        <v>275163623.98000002</v>
      </c>
      <c r="E320" s="17">
        <f t="shared" si="4"/>
        <v>84.624980272576451</v>
      </c>
    </row>
    <row r="321" spans="1:5" s="9" customFormat="1" ht="31.2" x14ac:dyDescent="0.3">
      <c r="A321" s="2" t="s">
        <v>331</v>
      </c>
      <c r="B321" s="3" t="s">
        <v>167</v>
      </c>
      <c r="C321" s="14">
        <v>325156500</v>
      </c>
      <c r="D321" s="14">
        <v>275163623.98000002</v>
      </c>
      <c r="E321" s="17">
        <f t="shared" si="4"/>
        <v>84.624980272576451</v>
      </c>
    </row>
    <row r="322" spans="1:5" s="10" customFormat="1" ht="31.2" x14ac:dyDescent="0.3">
      <c r="A322" s="2" t="s">
        <v>332</v>
      </c>
      <c r="B322" s="3" t="s">
        <v>21</v>
      </c>
      <c r="C322" s="14">
        <v>23612000</v>
      </c>
      <c r="D322" s="14">
        <v>9775000</v>
      </c>
      <c r="E322" s="17">
        <f t="shared" si="4"/>
        <v>41.398441470438762</v>
      </c>
    </row>
    <row r="323" spans="1:5" s="10" customFormat="1" x14ac:dyDescent="0.3">
      <c r="A323" s="2" t="s">
        <v>674</v>
      </c>
      <c r="B323" s="3" t="s">
        <v>671</v>
      </c>
      <c r="C323" s="14">
        <f>C324</f>
        <v>11854400</v>
      </c>
      <c r="D323" s="14">
        <f>D324</f>
        <v>9073116.0700000003</v>
      </c>
      <c r="E323" s="17">
        <f t="shared" si="4"/>
        <v>76.537961178971528</v>
      </c>
    </row>
    <row r="324" spans="1:5" s="10" customFormat="1" ht="31.2" x14ac:dyDescent="0.3">
      <c r="A324" s="2" t="s">
        <v>675</v>
      </c>
      <c r="B324" s="3" t="s">
        <v>672</v>
      </c>
      <c r="C324" s="14">
        <v>11854400</v>
      </c>
      <c r="D324" s="14">
        <v>9073116.0700000003</v>
      </c>
      <c r="E324" s="17">
        <f t="shared" si="4"/>
        <v>76.537961178971528</v>
      </c>
    </row>
    <row r="325" spans="1:5" s="10" customFormat="1" ht="52.8" customHeight="1" x14ac:dyDescent="0.3">
      <c r="A325" s="2" t="s">
        <v>676</v>
      </c>
      <c r="B325" s="3" t="s">
        <v>673</v>
      </c>
      <c r="C325" s="14">
        <v>104452500</v>
      </c>
      <c r="D325" s="14">
        <v>73833077.150000006</v>
      </c>
      <c r="E325" s="17">
        <f t="shared" si="4"/>
        <v>70.68579225006583</v>
      </c>
    </row>
    <row r="326" spans="1:5" s="10" customFormat="1" ht="101.4" customHeight="1" x14ac:dyDescent="0.3">
      <c r="A326" s="2" t="s">
        <v>790</v>
      </c>
      <c r="B326" s="3" t="s">
        <v>788</v>
      </c>
      <c r="C326" s="14">
        <f>C327</f>
        <v>5381500</v>
      </c>
      <c r="D326" s="14">
        <f>D327</f>
        <v>5303586.0199999996</v>
      </c>
      <c r="E326" s="17">
        <f t="shared" si="4"/>
        <v>98.552188423302042</v>
      </c>
    </row>
    <row r="327" spans="1:5" s="10" customFormat="1" ht="99" customHeight="1" x14ac:dyDescent="0.3">
      <c r="A327" s="2" t="s">
        <v>791</v>
      </c>
      <c r="B327" s="3" t="s">
        <v>789</v>
      </c>
      <c r="C327" s="14">
        <v>5381500</v>
      </c>
      <c r="D327" s="14">
        <v>5303586.0199999996</v>
      </c>
      <c r="E327" s="17">
        <f t="shared" si="4"/>
        <v>98.552188423302042</v>
      </c>
    </row>
    <row r="328" spans="1:5" s="10" customFormat="1" ht="62.4" x14ac:dyDescent="0.3">
      <c r="A328" s="2" t="s">
        <v>450</v>
      </c>
      <c r="B328" s="3" t="s">
        <v>451</v>
      </c>
      <c r="C328" s="14">
        <f>C329</f>
        <v>934630300</v>
      </c>
      <c r="D328" s="14">
        <f>D329</f>
        <v>807860417.88</v>
      </c>
      <c r="E328" s="17">
        <f t="shared" si="4"/>
        <v>86.43636075997108</v>
      </c>
    </row>
    <row r="329" spans="1:5" s="10" customFormat="1" ht="65.25" customHeight="1" x14ac:dyDescent="0.3">
      <c r="A329" s="2" t="s">
        <v>333</v>
      </c>
      <c r="B329" s="3" t="s">
        <v>8</v>
      </c>
      <c r="C329" s="14">
        <v>934630300</v>
      </c>
      <c r="D329" s="14">
        <v>807860417.88</v>
      </c>
      <c r="E329" s="17">
        <f t="shared" si="4"/>
        <v>86.43636075997108</v>
      </c>
    </row>
    <row r="330" spans="1:5" s="10" customFormat="1" ht="46.8" x14ac:dyDescent="0.3">
      <c r="A330" s="2" t="s">
        <v>677</v>
      </c>
      <c r="B330" s="3" t="s">
        <v>679</v>
      </c>
      <c r="C330" s="14">
        <f>C331</f>
        <v>396954000</v>
      </c>
      <c r="D330" s="14">
        <f>D331</f>
        <v>198938033.38</v>
      </c>
      <c r="E330" s="17">
        <f t="shared" si="4"/>
        <v>50.116142772210381</v>
      </c>
    </row>
    <row r="331" spans="1:5" s="10" customFormat="1" ht="46.8" x14ac:dyDescent="0.3">
      <c r="A331" s="2" t="s">
        <v>678</v>
      </c>
      <c r="B331" s="3" t="s">
        <v>680</v>
      </c>
      <c r="C331" s="14">
        <v>396954000</v>
      </c>
      <c r="D331" s="14">
        <v>198938033.38</v>
      </c>
      <c r="E331" s="17">
        <f t="shared" si="4"/>
        <v>50.116142772210381</v>
      </c>
    </row>
    <row r="332" spans="1:5" s="10" customFormat="1" ht="31.2" x14ac:dyDescent="0.3">
      <c r="A332" s="2" t="s">
        <v>910</v>
      </c>
      <c r="B332" s="3" t="s">
        <v>908</v>
      </c>
      <c r="C332" s="14">
        <v>0</v>
      </c>
      <c r="D332" s="14">
        <f>D333</f>
        <v>4633856.1399999997</v>
      </c>
      <c r="E332" s="17"/>
    </row>
    <row r="333" spans="1:5" s="10" customFormat="1" ht="31.2" x14ac:dyDescent="0.3">
      <c r="A333" s="2" t="s">
        <v>911</v>
      </c>
      <c r="B333" s="3" t="s">
        <v>909</v>
      </c>
      <c r="C333" s="14">
        <v>0</v>
      </c>
      <c r="D333" s="14">
        <v>4633856.1399999997</v>
      </c>
      <c r="E333" s="17"/>
    </row>
    <row r="334" spans="1:5" s="10" customFormat="1" x14ac:dyDescent="0.3">
      <c r="A334" s="19" t="s">
        <v>334</v>
      </c>
      <c r="B334" s="20" t="s">
        <v>23</v>
      </c>
      <c r="C334" s="13">
        <f>C335+C337+C339+C341+C342+C343+C345+C347+C349+C351+C353+C355+C357+C359+C361+C363+C364+C366+C368+C370+C372+C374+C376+C378</f>
        <v>6849757000</v>
      </c>
      <c r="D334" s="13">
        <f>D335+D337+D339+D341+D342+D343+D345+D347+D349+D351+D353+D355+D357+D359+D361+D363+D364+D366+D368+D370+D372+D374+D376+D378</f>
        <v>4235292053.4699988</v>
      </c>
      <c r="E334" s="18">
        <f t="shared" si="4"/>
        <v>61.831274503168487</v>
      </c>
    </row>
    <row r="335" spans="1:5" s="10" customFormat="1" ht="19.8" customHeight="1" x14ac:dyDescent="0.3">
      <c r="A335" s="2" t="s">
        <v>794</v>
      </c>
      <c r="B335" s="3" t="s">
        <v>792</v>
      </c>
      <c r="C335" s="14">
        <f>C336</f>
        <v>55784600</v>
      </c>
      <c r="D335" s="14">
        <f>D336</f>
        <v>22000016.399999999</v>
      </c>
      <c r="E335" s="17">
        <f t="shared" si="4"/>
        <v>39.437436855332834</v>
      </c>
    </row>
    <row r="336" spans="1:5" s="10" customFormat="1" ht="37.200000000000003" customHeight="1" x14ac:dyDescent="0.3">
      <c r="A336" s="2" t="s">
        <v>795</v>
      </c>
      <c r="B336" s="3" t="s">
        <v>793</v>
      </c>
      <c r="C336" s="14">
        <v>55784600</v>
      </c>
      <c r="D336" s="14">
        <v>22000016.399999999</v>
      </c>
      <c r="E336" s="17">
        <f t="shared" si="4"/>
        <v>39.437436855332834</v>
      </c>
    </row>
    <row r="337" spans="1:5" s="10" customFormat="1" ht="31.2" x14ac:dyDescent="0.3">
      <c r="A337" s="2" t="s">
        <v>452</v>
      </c>
      <c r="B337" s="3" t="s">
        <v>453</v>
      </c>
      <c r="C337" s="14">
        <f>C338</f>
        <v>30781600</v>
      </c>
      <c r="D337" s="14">
        <f>D338</f>
        <v>22813608.309999999</v>
      </c>
      <c r="E337" s="17">
        <f t="shared" si="4"/>
        <v>74.114433005431806</v>
      </c>
    </row>
    <row r="338" spans="1:5" s="10" customFormat="1" ht="37.799999999999997" customHeight="1" x14ac:dyDescent="0.3">
      <c r="A338" s="2" t="s">
        <v>335</v>
      </c>
      <c r="B338" s="3" t="s">
        <v>24</v>
      </c>
      <c r="C338" s="14">
        <v>30781600</v>
      </c>
      <c r="D338" s="14">
        <v>22813608.309999999</v>
      </c>
      <c r="E338" s="17">
        <f t="shared" si="4"/>
        <v>74.114433005431806</v>
      </c>
    </row>
    <row r="339" spans="1:5" s="10" customFormat="1" ht="46.8" x14ac:dyDescent="0.3">
      <c r="A339" s="2" t="s">
        <v>454</v>
      </c>
      <c r="B339" s="3" t="s">
        <v>455</v>
      </c>
      <c r="C339" s="14">
        <f>C340</f>
        <v>556300</v>
      </c>
      <c r="D339" s="14">
        <f>D340</f>
        <v>257384.6</v>
      </c>
      <c r="E339" s="17">
        <f t="shared" si="4"/>
        <v>46.267229911918029</v>
      </c>
    </row>
    <row r="340" spans="1:5" s="10" customFormat="1" ht="46.8" x14ac:dyDescent="0.3">
      <c r="A340" s="2" t="s">
        <v>336</v>
      </c>
      <c r="B340" s="3" t="s">
        <v>25</v>
      </c>
      <c r="C340" s="14">
        <v>556300</v>
      </c>
      <c r="D340" s="14">
        <v>257384.6</v>
      </c>
      <c r="E340" s="17">
        <f t="shared" si="4"/>
        <v>46.267229911918029</v>
      </c>
    </row>
    <row r="341" spans="1:5" s="10" customFormat="1" ht="31.2" x14ac:dyDescent="0.3">
      <c r="A341" s="2" t="s">
        <v>337</v>
      </c>
      <c r="B341" s="3" t="s">
        <v>26</v>
      </c>
      <c r="C341" s="14">
        <v>5963700</v>
      </c>
      <c r="D341" s="14">
        <v>0</v>
      </c>
      <c r="E341" s="17">
        <f t="shared" si="4"/>
        <v>0</v>
      </c>
    </row>
    <row r="342" spans="1:5" s="10" customFormat="1" ht="31.2" x14ac:dyDescent="0.3">
      <c r="A342" s="2" t="s">
        <v>338</v>
      </c>
      <c r="B342" s="3" t="s">
        <v>27</v>
      </c>
      <c r="C342" s="14">
        <v>358237600</v>
      </c>
      <c r="D342" s="14">
        <v>234589894.28</v>
      </c>
      <c r="E342" s="17">
        <f t="shared" si="4"/>
        <v>65.484442247268291</v>
      </c>
    </row>
    <row r="343" spans="1:5" s="10" customFormat="1" ht="79.8" customHeight="1" x14ac:dyDescent="0.3">
      <c r="A343" s="2" t="s">
        <v>798</v>
      </c>
      <c r="B343" s="21" t="s">
        <v>796</v>
      </c>
      <c r="C343" s="14">
        <f>C344</f>
        <v>11746100</v>
      </c>
      <c r="D343" s="14">
        <f>D344</f>
        <v>11746100</v>
      </c>
      <c r="E343" s="17">
        <f t="shared" si="4"/>
        <v>100</v>
      </c>
    </row>
    <row r="344" spans="1:5" s="10" customFormat="1" ht="81" customHeight="1" x14ac:dyDescent="0.3">
      <c r="A344" s="2" t="s">
        <v>799</v>
      </c>
      <c r="B344" s="21" t="s">
        <v>797</v>
      </c>
      <c r="C344" s="14">
        <v>11746100</v>
      </c>
      <c r="D344" s="14">
        <v>11746100</v>
      </c>
      <c r="E344" s="17">
        <f t="shared" si="4"/>
        <v>100</v>
      </c>
    </row>
    <row r="345" spans="1:5" s="10" customFormat="1" ht="46.8" x14ac:dyDescent="0.3">
      <c r="A345" s="2" t="s">
        <v>456</v>
      </c>
      <c r="B345" s="3" t="s">
        <v>457</v>
      </c>
      <c r="C345" s="14">
        <f>C346</f>
        <v>6593200</v>
      </c>
      <c r="D345" s="14">
        <f>D346</f>
        <v>6593200</v>
      </c>
      <c r="E345" s="17">
        <f t="shared" si="4"/>
        <v>100</v>
      </c>
    </row>
    <row r="346" spans="1:5" s="10" customFormat="1" ht="50.25" customHeight="1" x14ac:dyDescent="0.3">
      <c r="A346" s="2" t="s">
        <v>339</v>
      </c>
      <c r="B346" s="3" t="s">
        <v>28</v>
      </c>
      <c r="C346" s="14">
        <v>6593200</v>
      </c>
      <c r="D346" s="14">
        <v>6593200</v>
      </c>
      <c r="E346" s="17">
        <f t="shared" si="4"/>
        <v>100</v>
      </c>
    </row>
    <row r="347" spans="1:5" s="10" customFormat="1" ht="46.8" x14ac:dyDescent="0.3">
      <c r="A347" s="2" t="s">
        <v>458</v>
      </c>
      <c r="B347" s="3" t="s">
        <v>459</v>
      </c>
      <c r="C347" s="14">
        <f>C348</f>
        <v>2070657900</v>
      </c>
      <c r="D347" s="14">
        <f>D348</f>
        <v>1299959479.21</v>
      </c>
      <c r="E347" s="17">
        <f t="shared" si="4"/>
        <v>62.780021712422894</v>
      </c>
    </row>
    <row r="348" spans="1:5" s="10" customFormat="1" ht="46.8" x14ac:dyDescent="0.3">
      <c r="A348" s="2" t="s">
        <v>340</v>
      </c>
      <c r="B348" s="3" t="s">
        <v>29</v>
      </c>
      <c r="C348" s="14">
        <v>2070657900</v>
      </c>
      <c r="D348" s="14">
        <v>1299959479.21</v>
      </c>
      <c r="E348" s="17">
        <f t="shared" si="4"/>
        <v>62.780021712422894</v>
      </c>
    </row>
    <row r="349" spans="1:5" s="10" customFormat="1" ht="50.25" customHeight="1" x14ac:dyDescent="0.3">
      <c r="A349" s="2" t="s">
        <v>460</v>
      </c>
      <c r="B349" s="3" t="s">
        <v>461</v>
      </c>
      <c r="C349" s="14">
        <f>C350</f>
        <v>3151800</v>
      </c>
      <c r="D349" s="14">
        <f>D350</f>
        <v>3151800</v>
      </c>
      <c r="E349" s="17">
        <f t="shared" si="4"/>
        <v>100</v>
      </c>
    </row>
    <row r="350" spans="1:5" s="10" customFormat="1" ht="62.4" x14ac:dyDescent="0.3">
      <c r="A350" s="2" t="s">
        <v>341</v>
      </c>
      <c r="B350" s="3" t="s">
        <v>30</v>
      </c>
      <c r="C350" s="14">
        <v>3151800</v>
      </c>
      <c r="D350" s="14">
        <v>3151800</v>
      </c>
      <c r="E350" s="17">
        <f t="shared" si="4"/>
        <v>100</v>
      </c>
    </row>
    <row r="351" spans="1:5" s="10" customFormat="1" ht="46.8" x14ac:dyDescent="0.3">
      <c r="A351" s="2" t="s">
        <v>462</v>
      </c>
      <c r="B351" s="3" t="s">
        <v>463</v>
      </c>
      <c r="C351" s="14">
        <f>C352</f>
        <v>97693300</v>
      </c>
      <c r="D351" s="14">
        <f>D352</f>
        <v>67948974.859999999</v>
      </c>
      <c r="E351" s="17">
        <f t="shared" si="4"/>
        <v>69.553362267422642</v>
      </c>
    </row>
    <row r="352" spans="1:5" s="10" customFormat="1" ht="62.4" x14ac:dyDescent="0.3">
      <c r="A352" s="2" t="s">
        <v>342</v>
      </c>
      <c r="B352" s="3" t="s">
        <v>31</v>
      </c>
      <c r="C352" s="14">
        <v>97693300</v>
      </c>
      <c r="D352" s="14">
        <v>67948974.859999999</v>
      </c>
      <c r="E352" s="17">
        <f t="shared" si="4"/>
        <v>69.553362267422642</v>
      </c>
    </row>
    <row r="353" spans="1:5" s="10" customFormat="1" ht="69" customHeight="1" x14ac:dyDescent="0.3">
      <c r="A353" s="2" t="s">
        <v>464</v>
      </c>
      <c r="B353" s="3" t="s">
        <v>800</v>
      </c>
      <c r="C353" s="14">
        <f>C354</f>
        <v>127500</v>
      </c>
      <c r="D353" s="14">
        <f>D354</f>
        <v>48533.05</v>
      </c>
      <c r="E353" s="17">
        <f t="shared" si="4"/>
        <v>38.065137254901963</v>
      </c>
    </row>
    <row r="354" spans="1:5" s="10" customFormat="1" ht="84" customHeight="1" x14ac:dyDescent="0.3">
      <c r="A354" s="2" t="s">
        <v>343</v>
      </c>
      <c r="B354" s="3" t="s">
        <v>801</v>
      </c>
      <c r="C354" s="14">
        <v>127500</v>
      </c>
      <c r="D354" s="14">
        <v>48533.05</v>
      </c>
      <c r="E354" s="17">
        <f t="shared" si="4"/>
        <v>38.065137254901963</v>
      </c>
    </row>
    <row r="355" spans="1:5" s="10" customFormat="1" ht="31.2" x14ac:dyDescent="0.3">
      <c r="A355" s="2" t="s">
        <v>465</v>
      </c>
      <c r="B355" s="3" t="s">
        <v>466</v>
      </c>
      <c r="C355" s="14">
        <f>C356</f>
        <v>919295400</v>
      </c>
      <c r="D355" s="14">
        <f>D356</f>
        <v>514425291.17000002</v>
      </c>
      <c r="E355" s="17">
        <f t="shared" si="4"/>
        <v>55.958649545075502</v>
      </c>
    </row>
    <row r="356" spans="1:5" s="10" customFormat="1" ht="31.2" x14ac:dyDescent="0.3">
      <c r="A356" s="2" t="s">
        <v>344</v>
      </c>
      <c r="B356" s="3" t="s">
        <v>32</v>
      </c>
      <c r="C356" s="14">
        <v>919295400</v>
      </c>
      <c r="D356" s="14">
        <v>514425291.17000002</v>
      </c>
      <c r="E356" s="17">
        <f t="shared" si="4"/>
        <v>55.958649545075502</v>
      </c>
    </row>
    <row r="357" spans="1:5" s="10" customFormat="1" ht="31.2" x14ac:dyDescent="0.3">
      <c r="A357" s="2" t="s">
        <v>467</v>
      </c>
      <c r="B357" s="3" t="s">
        <v>468</v>
      </c>
      <c r="C357" s="14">
        <f>C358</f>
        <v>8708700</v>
      </c>
      <c r="D357" s="14">
        <f>D358</f>
        <v>4698695.2</v>
      </c>
      <c r="E357" s="17">
        <f t="shared" si="4"/>
        <v>53.954036767829869</v>
      </c>
    </row>
    <row r="358" spans="1:5" s="10" customFormat="1" ht="46.8" x14ac:dyDescent="0.3">
      <c r="A358" s="2" t="s">
        <v>345</v>
      </c>
      <c r="B358" s="3" t="s">
        <v>33</v>
      </c>
      <c r="C358" s="14">
        <v>8708700</v>
      </c>
      <c r="D358" s="14">
        <v>4698695.2</v>
      </c>
      <c r="E358" s="17">
        <f t="shared" si="4"/>
        <v>53.954036767829869</v>
      </c>
    </row>
    <row r="359" spans="1:5" s="10" customFormat="1" ht="84.6" customHeight="1" x14ac:dyDescent="0.3">
      <c r="A359" s="2" t="s">
        <v>469</v>
      </c>
      <c r="B359" s="3" t="s">
        <v>802</v>
      </c>
      <c r="C359" s="14">
        <f>C360</f>
        <v>5449900</v>
      </c>
      <c r="D359" s="14">
        <f>D360</f>
        <v>3753020.49</v>
      </c>
      <c r="E359" s="17">
        <f t="shared" si="4"/>
        <v>68.864024844492562</v>
      </c>
    </row>
    <row r="360" spans="1:5" s="10" customFormat="1" ht="82.8" customHeight="1" x14ac:dyDescent="0.3">
      <c r="A360" s="2" t="s">
        <v>346</v>
      </c>
      <c r="B360" s="3" t="s">
        <v>803</v>
      </c>
      <c r="C360" s="14">
        <v>5449900</v>
      </c>
      <c r="D360" s="14">
        <v>3753020.49</v>
      </c>
      <c r="E360" s="17">
        <f t="shared" si="4"/>
        <v>68.864024844492562</v>
      </c>
    </row>
    <row r="361" spans="1:5" s="10" customFormat="1" ht="84.6" customHeight="1" x14ac:dyDescent="0.3">
      <c r="A361" s="2" t="s">
        <v>470</v>
      </c>
      <c r="B361" s="3" t="s">
        <v>804</v>
      </c>
      <c r="C361" s="14">
        <f>C362</f>
        <v>105800</v>
      </c>
      <c r="D361" s="14">
        <f>D362</f>
        <v>79315.820000000007</v>
      </c>
      <c r="E361" s="17">
        <f t="shared" si="4"/>
        <v>74.967693761814743</v>
      </c>
    </row>
    <row r="362" spans="1:5" s="10" customFormat="1" ht="85.2" customHeight="1" x14ac:dyDescent="0.3">
      <c r="A362" s="2" t="s">
        <v>347</v>
      </c>
      <c r="B362" s="3" t="s">
        <v>805</v>
      </c>
      <c r="C362" s="14">
        <v>105800</v>
      </c>
      <c r="D362" s="14">
        <v>79315.820000000007</v>
      </c>
      <c r="E362" s="17">
        <f t="shared" si="4"/>
        <v>74.967693761814743</v>
      </c>
    </row>
    <row r="363" spans="1:5" s="10" customFormat="1" ht="67.8" customHeight="1" x14ac:dyDescent="0.3">
      <c r="A363" s="2" t="s">
        <v>348</v>
      </c>
      <c r="B363" s="3" t="s">
        <v>806</v>
      </c>
      <c r="C363" s="14">
        <v>1051234200</v>
      </c>
      <c r="D363" s="14">
        <v>374264997.74000001</v>
      </c>
      <c r="E363" s="17">
        <f t="shared" si="4"/>
        <v>35.602437376942262</v>
      </c>
    </row>
    <row r="364" spans="1:5" s="10" customFormat="1" ht="96.6" customHeight="1" x14ac:dyDescent="0.3">
      <c r="A364" s="2" t="s">
        <v>471</v>
      </c>
      <c r="B364" s="3" t="s">
        <v>807</v>
      </c>
      <c r="C364" s="14">
        <f>C365</f>
        <v>527658100</v>
      </c>
      <c r="D364" s="14">
        <f>D365</f>
        <v>363280992.74000001</v>
      </c>
      <c r="E364" s="17">
        <f t="shared" si="4"/>
        <v>68.847799880263366</v>
      </c>
    </row>
    <row r="365" spans="1:5" s="10" customFormat="1" ht="99.6" customHeight="1" x14ac:dyDescent="0.3">
      <c r="A365" s="2" t="s">
        <v>349</v>
      </c>
      <c r="B365" s="3" t="s">
        <v>808</v>
      </c>
      <c r="C365" s="14">
        <v>527658100</v>
      </c>
      <c r="D365" s="14">
        <v>363280992.74000001</v>
      </c>
      <c r="E365" s="17">
        <f t="shared" si="4"/>
        <v>68.847799880263366</v>
      </c>
    </row>
    <row r="366" spans="1:5" s="10" customFormat="1" x14ac:dyDescent="0.3">
      <c r="A366" s="2" t="s">
        <v>472</v>
      </c>
      <c r="B366" s="3" t="s">
        <v>473</v>
      </c>
      <c r="C366" s="14">
        <f>C367</f>
        <v>9420200</v>
      </c>
      <c r="D366" s="14">
        <f>D367</f>
        <v>6617360.79</v>
      </c>
      <c r="E366" s="17">
        <f t="shared" si="4"/>
        <v>70.246499968153543</v>
      </c>
    </row>
    <row r="367" spans="1:5" s="10" customFormat="1" ht="31.2" x14ac:dyDescent="0.3">
      <c r="A367" s="2" t="s">
        <v>350</v>
      </c>
      <c r="B367" s="3" t="s">
        <v>34</v>
      </c>
      <c r="C367" s="14">
        <v>9420200</v>
      </c>
      <c r="D367" s="14">
        <v>6617360.79</v>
      </c>
      <c r="E367" s="17">
        <f t="shared" si="4"/>
        <v>70.246499968153543</v>
      </c>
    </row>
    <row r="368" spans="1:5" s="10" customFormat="1" ht="62.4" x14ac:dyDescent="0.3">
      <c r="A368" s="2" t="s">
        <v>474</v>
      </c>
      <c r="B368" s="3" t="s">
        <v>475</v>
      </c>
      <c r="C368" s="14">
        <f>C369</f>
        <v>20069700</v>
      </c>
      <c r="D368" s="14">
        <f>D369</f>
        <v>20069700</v>
      </c>
      <c r="E368" s="17">
        <f t="shared" si="4"/>
        <v>100</v>
      </c>
    </row>
    <row r="369" spans="1:5" s="10" customFormat="1" ht="62.4" x14ac:dyDescent="0.3">
      <c r="A369" s="2" t="s">
        <v>351</v>
      </c>
      <c r="B369" s="3" t="s">
        <v>35</v>
      </c>
      <c r="C369" s="14">
        <v>20069700</v>
      </c>
      <c r="D369" s="14">
        <v>20069700</v>
      </c>
      <c r="E369" s="17">
        <f t="shared" si="4"/>
        <v>100</v>
      </c>
    </row>
    <row r="370" spans="1:5" s="10" customFormat="1" ht="55.2" customHeight="1" x14ac:dyDescent="0.3">
      <c r="A370" s="2" t="s">
        <v>476</v>
      </c>
      <c r="B370" s="3" t="s">
        <v>477</v>
      </c>
      <c r="C370" s="14">
        <f>C371</f>
        <v>40716000</v>
      </c>
      <c r="D370" s="14">
        <f>D371</f>
        <v>55053200</v>
      </c>
      <c r="E370" s="17">
        <f t="shared" si="4"/>
        <v>135.2126927988997</v>
      </c>
    </row>
    <row r="371" spans="1:5" s="10" customFormat="1" ht="62.4" x14ac:dyDescent="0.3">
      <c r="A371" s="2" t="s">
        <v>352</v>
      </c>
      <c r="B371" s="3" t="s">
        <v>36</v>
      </c>
      <c r="C371" s="14">
        <v>40716000</v>
      </c>
      <c r="D371" s="14">
        <v>55053200</v>
      </c>
      <c r="E371" s="17">
        <f t="shared" si="4"/>
        <v>135.2126927988997</v>
      </c>
    </row>
    <row r="372" spans="1:5" s="10" customFormat="1" ht="78" x14ac:dyDescent="0.3">
      <c r="A372" s="2" t="s">
        <v>478</v>
      </c>
      <c r="B372" s="3" t="s">
        <v>479</v>
      </c>
      <c r="C372" s="14">
        <f>C373</f>
        <v>290352700</v>
      </c>
      <c r="D372" s="14">
        <f>D373</f>
        <v>247625436.40000001</v>
      </c>
      <c r="E372" s="17">
        <f t="shared" si="4"/>
        <v>85.284358092760982</v>
      </c>
    </row>
    <row r="373" spans="1:5" s="10" customFormat="1" ht="81" customHeight="1" x14ac:dyDescent="0.3">
      <c r="A373" s="2" t="s">
        <v>353</v>
      </c>
      <c r="B373" s="3" t="s">
        <v>168</v>
      </c>
      <c r="C373" s="14">
        <v>290352700</v>
      </c>
      <c r="D373" s="14">
        <v>247625436.40000001</v>
      </c>
      <c r="E373" s="17">
        <f t="shared" si="4"/>
        <v>85.284358092760982</v>
      </c>
    </row>
    <row r="374" spans="1:5" s="10" customFormat="1" x14ac:dyDescent="0.3">
      <c r="A374" s="2" t="s">
        <v>681</v>
      </c>
      <c r="B374" s="3" t="s">
        <v>683</v>
      </c>
      <c r="C374" s="14">
        <f>C375</f>
        <v>18536300</v>
      </c>
      <c r="D374" s="14">
        <f>D375</f>
        <v>0</v>
      </c>
      <c r="E374" s="17">
        <f t="shared" si="4"/>
        <v>0</v>
      </c>
    </row>
    <row r="375" spans="1:5" s="10" customFormat="1" ht="31.2" x14ac:dyDescent="0.3">
      <c r="A375" s="2" t="s">
        <v>682</v>
      </c>
      <c r="B375" s="3" t="s">
        <v>684</v>
      </c>
      <c r="C375" s="14">
        <v>18536300</v>
      </c>
      <c r="D375" s="14">
        <v>0</v>
      </c>
      <c r="E375" s="17">
        <f t="shared" si="4"/>
        <v>0</v>
      </c>
    </row>
    <row r="376" spans="1:5" s="10" customFormat="1" ht="31.2" x14ac:dyDescent="0.3">
      <c r="A376" s="2" t="s">
        <v>480</v>
      </c>
      <c r="B376" s="3" t="s">
        <v>481</v>
      </c>
      <c r="C376" s="14">
        <f>C377</f>
        <v>1223695200</v>
      </c>
      <c r="D376" s="14">
        <f>D377</f>
        <v>902158212.80999994</v>
      </c>
      <c r="E376" s="17">
        <f t="shared" si="4"/>
        <v>73.724095085933158</v>
      </c>
    </row>
    <row r="377" spans="1:5" s="10" customFormat="1" ht="31.2" x14ac:dyDescent="0.3">
      <c r="A377" s="2" t="s">
        <v>354</v>
      </c>
      <c r="B377" s="3" t="s">
        <v>169</v>
      </c>
      <c r="C377" s="14">
        <v>1223695200</v>
      </c>
      <c r="D377" s="14">
        <v>902158212.80999994</v>
      </c>
      <c r="E377" s="17">
        <f t="shared" si="4"/>
        <v>73.724095085933158</v>
      </c>
    </row>
    <row r="378" spans="1:5" s="10" customFormat="1" ht="31.2" x14ac:dyDescent="0.3">
      <c r="A378" s="2" t="s">
        <v>355</v>
      </c>
      <c r="B378" s="3" t="s">
        <v>37</v>
      </c>
      <c r="C378" s="14">
        <v>93221200</v>
      </c>
      <c r="D378" s="14">
        <v>74156839.599999994</v>
      </c>
      <c r="E378" s="17">
        <f t="shared" ref="E378:E451" si="5">D378/C378*100</f>
        <v>79.549329551647048</v>
      </c>
    </row>
    <row r="379" spans="1:5" x14ac:dyDescent="0.3">
      <c r="A379" s="19" t="s">
        <v>356</v>
      </c>
      <c r="B379" s="20" t="s">
        <v>0</v>
      </c>
      <c r="C379" s="13">
        <f>C380+C381+C382+C384+C385+C387+C389+C390+C392+C396+C398+C400+C402+C404+C406</f>
        <v>11289109200</v>
      </c>
      <c r="D379" s="13">
        <f>D380+D381+D382+D384+D385+D387+D389+D390+D392+D394+D396+D398+D400+D402+D404+D406</f>
        <v>7757736052.8800001</v>
      </c>
      <c r="E379" s="18">
        <f t="shared" si="5"/>
        <v>68.71876173259092</v>
      </c>
    </row>
    <row r="380" spans="1:5" ht="46.8" x14ac:dyDescent="0.3">
      <c r="A380" s="2" t="s">
        <v>357</v>
      </c>
      <c r="B380" s="3" t="s">
        <v>178</v>
      </c>
      <c r="C380" s="14">
        <v>14913600</v>
      </c>
      <c r="D380" s="14">
        <v>6393813.1200000001</v>
      </c>
      <c r="E380" s="17">
        <f t="shared" si="5"/>
        <v>42.872365626005795</v>
      </c>
    </row>
    <row r="381" spans="1:5" ht="46.8" x14ac:dyDescent="0.3">
      <c r="A381" s="2" t="s">
        <v>358</v>
      </c>
      <c r="B381" s="3" t="s">
        <v>179</v>
      </c>
      <c r="C381" s="14">
        <v>6221200</v>
      </c>
      <c r="D381" s="14">
        <v>2664093.02</v>
      </c>
      <c r="E381" s="17">
        <f t="shared" si="5"/>
        <v>42.822815855461968</v>
      </c>
    </row>
    <row r="382" spans="1:5" ht="31.2" x14ac:dyDescent="0.3">
      <c r="A382" s="2" t="s">
        <v>482</v>
      </c>
      <c r="B382" s="3" t="s">
        <v>483</v>
      </c>
      <c r="C382" s="14">
        <f>C383</f>
        <v>107253500</v>
      </c>
      <c r="D382" s="14">
        <f>D383</f>
        <v>106504635.48</v>
      </c>
      <c r="E382" s="17">
        <f t="shared" si="5"/>
        <v>99.301780809017899</v>
      </c>
    </row>
    <row r="383" spans="1:5" ht="46.8" x14ac:dyDescent="0.3">
      <c r="A383" s="2" t="s">
        <v>359</v>
      </c>
      <c r="B383" s="3" t="s">
        <v>38</v>
      </c>
      <c r="C383" s="14">
        <v>107253500</v>
      </c>
      <c r="D383" s="14">
        <v>106504635.48</v>
      </c>
      <c r="E383" s="17">
        <f t="shared" si="5"/>
        <v>99.301780809017899</v>
      </c>
    </row>
    <row r="384" spans="1:5" ht="46.8" x14ac:dyDescent="0.3">
      <c r="A384" s="2" t="s">
        <v>360</v>
      </c>
      <c r="B384" s="3" t="s">
        <v>685</v>
      </c>
      <c r="C384" s="14">
        <v>233218000</v>
      </c>
      <c r="D384" s="14">
        <v>233218000</v>
      </c>
      <c r="E384" s="17">
        <f t="shared" si="5"/>
        <v>100</v>
      </c>
    </row>
    <row r="385" spans="1:5" ht="35.25" customHeight="1" x14ac:dyDescent="0.3">
      <c r="A385" s="2" t="s">
        <v>484</v>
      </c>
      <c r="B385" s="3" t="s">
        <v>485</v>
      </c>
      <c r="C385" s="14">
        <f>C386</f>
        <v>125613600</v>
      </c>
      <c r="D385" s="14">
        <f>D386</f>
        <v>125613600</v>
      </c>
      <c r="E385" s="17">
        <f t="shared" si="5"/>
        <v>100</v>
      </c>
    </row>
    <row r="386" spans="1:5" ht="46.8" x14ac:dyDescent="0.3">
      <c r="A386" s="2" t="s">
        <v>361</v>
      </c>
      <c r="B386" s="3" t="s">
        <v>39</v>
      </c>
      <c r="C386" s="14">
        <v>125613600</v>
      </c>
      <c r="D386" s="14">
        <v>125613600</v>
      </c>
      <c r="E386" s="17">
        <f t="shared" si="5"/>
        <v>100</v>
      </c>
    </row>
    <row r="387" spans="1:5" ht="156" x14ac:dyDescent="0.3">
      <c r="A387" s="2" t="s">
        <v>486</v>
      </c>
      <c r="B387" s="3" t="s">
        <v>686</v>
      </c>
      <c r="C387" s="14">
        <f>C388</f>
        <v>3777600</v>
      </c>
      <c r="D387" s="14">
        <f>D388</f>
        <v>2541466.64</v>
      </c>
      <c r="E387" s="17">
        <f t="shared" si="5"/>
        <v>67.277282930961462</v>
      </c>
    </row>
    <row r="388" spans="1:5" ht="156" x14ac:dyDescent="0.3">
      <c r="A388" s="2" t="s">
        <v>362</v>
      </c>
      <c r="B388" s="3" t="s">
        <v>687</v>
      </c>
      <c r="C388" s="14">
        <v>3777600</v>
      </c>
      <c r="D388" s="14">
        <v>2541466.64</v>
      </c>
      <c r="E388" s="17">
        <f t="shared" si="5"/>
        <v>67.277282930961462</v>
      </c>
    </row>
    <row r="389" spans="1:5" ht="46.8" x14ac:dyDescent="0.3">
      <c r="A389" s="2" t="s">
        <v>688</v>
      </c>
      <c r="B389" s="3" t="s">
        <v>170</v>
      </c>
      <c r="C389" s="14">
        <v>22500</v>
      </c>
      <c r="D389" s="14">
        <v>41000</v>
      </c>
      <c r="E389" s="17">
        <f t="shared" si="5"/>
        <v>182.22222222222223</v>
      </c>
    </row>
    <row r="390" spans="1:5" ht="53.4" customHeight="1" x14ac:dyDescent="0.3">
      <c r="A390" s="2" t="s">
        <v>811</v>
      </c>
      <c r="B390" s="3" t="s">
        <v>809</v>
      </c>
      <c r="C390" s="14">
        <f>C391</f>
        <v>19500000</v>
      </c>
      <c r="D390" s="14">
        <f>D391</f>
        <v>19500000</v>
      </c>
      <c r="E390" s="17">
        <f t="shared" si="5"/>
        <v>100</v>
      </c>
    </row>
    <row r="391" spans="1:5" ht="67.2" customHeight="1" x14ac:dyDescent="0.3">
      <c r="A391" s="2" t="s">
        <v>811</v>
      </c>
      <c r="B391" s="3" t="s">
        <v>810</v>
      </c>
      <c r="C391" s="14">
        <v>19500000</v>
      </c>
      <c r="D391" s="14">
        <v>19500000</v>
      </c>
      <c r="E391" s="17">
        <f t="shared" si="5"/>
        <v>100</v>
      </c>
    </row>
    <row r="392" spans="1:5" ht="46.8" x14ac:dyDescent="0.3">
      <c r="A392" s="2" t="s">
        <v>718</v>
      </c>
      <c r="B392" s="3" t="s">
        <v>716</v>
      </c>
      <c r="C392" s="14">
        <f>C393</f>
        <v>576916200</v>
      </c>
      <c r="D392" s="14">
        <f>D393</f>
        <v>407054224.64999998</v>
      </c>
      <c r="E392" s="17">
        <f t="shared" si="5"/>
        <v>70.556906644327199</v>
      </c>
    </row>
    <row r="393" spans="1:5" ht="46.8" x14ac:dyDescent="0.3">
      <c r="A393" s="2" t="s">
        <v>719</v>
      </c>
      <c r="B393" s="3" t="s">
        <v>717</v>
      </c>
      <c r="C393" s="14">
        <v>576916200</v>
      </c>
      <c r="D393" s="14">
        <v>407054224.64999998</v>
      </c>
      <c r="E393" s="17">
        <f t="shared" si="5"/>
        <v>70.556906644327199</v>
      </c>
    </row>
    <row r="394" spans="1:5" ht="31.2" x14ac:dyDescent="0.3">
      <c r="A394" s="2" t="s">
        <v>914</v>
      </c>
      <c r="B394" s="3" t="s">
        <v>912</v>
      </c>
      <c r="C394" s="14">
        <v>0</v>
      </c>
      <c r="D394" s="14">
        <f>D395</f>
        <v>54464438.969999999</v>
      </c>
      <c r="E394" s="17"/>
    </row>
    <row r="395" spans="1:5" ht="31.2" x14ac:dyDescent="0.3">
      <c r="A395" s="2" t="s">
        <v>915</v>
      </c>
      <c r="B395" s="3" t="s">
        <v>913</v>
      </c>
      <c r="C395" s="14">
        <v>0</v>
      </c>
      <c r="D395" s="14">
        <v>54464438.969999999</v>
      </c>
      <c r="E395" s="17"/>
    </row>
    <row r="396" spans="1:5" ht="46.8" x14ac:dyDescent="0.3">
      <c r="A396" s="2" t="s">
        <v>487</v>
      </c>
      <c r="B396" s="3" t="s">
        <v>488</v>
      </c>
      <c r="C396" s="14">
        <f>C397</f>
        <v>1256000000</v>
      </c>
      <c r="D396" s="14">
        <f>D397</f>
        <v>1213202749.53</v>
      </c>
      <c r="E396" s="17">
        <f t="shared" si="5"/>
        <v>96.592575599522291</v>
      </c>
    </row>
    <row r="397" spans="1:5" ht="51.6" customHeight="1" x14ac:dyDescent="0.3">
      <c r="A397" s="2" t="s">
        <v>363</v>
      </c>
      <c r="B397" s="3" t="s">
        <v>22</v>
      </c>
      <c r="C397" s="14">
        <v>1256000000</v>
      </c>
      <c r="D397" s="14">
        <v>1213202749.53</v>
      </c>
      <c r="E397" s="17">
        <f t="shared" si="5"/>
        <v>96.592575599522291</v>
      </c>
    </row>
    <row r="398" spans="1:5" ht="46.8" x14ac:dyDescent="0.3">
      <c r="A398" s="2" t="s">
        <v>489</v>
      </c>
      <c r="B398" s="3" t="s">
        <v>490</v>
      </c>
      <c r="C398" s="14">
        <f>C399</f>
        <v>8410352500</v>
      </c>
      <c r="D398" s="14">
        <f>D399</f>
        <v>4299321861.8500004</v>
      </c>
      <c r="E398" s="17">
        <f t="shared" si="5"/>
        <v>51.119401497737471</v>
      </c>
    </row>
    <row r="399" spans="1:5" ht="46.8" x14ac:dyDescent="0.3">
      <c r="A399" s="2" t="s">
        <v>364</v>
      </c>
      <c r="B399" s="3" t="s">
        <v>171</v>
      </c>
      <c r="C399" s="14">
        <v>8410352500</v>
      </c>
      <c r="D399" s="14">
        <v>4299321861.8500004</v>
      </c>
      <c r="E399" s="17">
        <f t="shared" si="5"/>
        <v>51.119401497737471</v>
      </c>
    </row>
    <row r="400" spans="1:5" ht="31.2" x14ac:dyDescent="0.3">
      <c r="A400" s="2" t="s">
        <v>537</v>
      </c>
      <c r="B400" s="3" t="s">
        <v>539</v>
      </c>
      <c r="C400" s="14">
        <f>C401</f>
        <v>300000</v>
      </c>
      <c r="D400" s="14">
        <f>D401</f>
        <v>300000</v>
      </c>
      <c r="E400" s="17">
        <f t="shared" si="5"/>
        <v>100</v>
      </c>
    </row>
    <row r="401" spans="1:5" ht="31.2" x14ac:dyDescent="0.3">
      <c r="A401" s="2" t="s">
        <v>538</v>
      </c>
      <c r="B401" s="3" t="s">
        <v>540</v>
      </c>
      <c r="C401" s="14">
        <v>300000</v>
      </c>
      <c r="D401" s="14">
        <v>300000</v>
      </c>
      <c r="E401" s="17">
        <f t="shared" si="5"/>
        <v>100</v>
      </c>
    </row>
    <row r="402" spans="1:5" ht="37.200000000000003" customHeight="1" x14ac:dyDescent="0.3">
      <c r="A402" s="2" t="s">
        <v>814</v>
      </c>
      <c r="B402" s="3" t="s">
        <v>812</v>
      </c>
      <c r="C402" s="14">
        <f>C403</f>
        <v>5000000</v>
      </c>
      <c r="D402" s="14">
        <f>D403</f>
        <v>5000000</v>
      </c>
      <c r="E402" s="17">
        <f t="shared" si="5"/>
        <v>100</v>
      </c>
    </row>
    <row r="403" spans="1:5" ht="37.200000000000003" customHeight="1" x14ac:dyDescent="0.3">
      <c r="A403" s="2" t="s">
        <v>815</v>
      </c>
      <c r="B403" s="3" t="s">
        <v>813</v>
      </c>
      <c r="C403" s="14">
        <v>5000000</v>
      </c>
      <c r="D403" s="14">
        <v>5000000</v>
      </c>
      <c r="E403" s="17">
        <f t="shared" si="5"/>
        <v>100</v>
      </c>
    </row>
    <row r="404" spans="1:5" ht="50.25" customHeight="1" x14ac:dyDescent="0.3">
      <c r="A404" s="2" t="s">
        <v>491</v>
      </c>
      <c r="B404" s="3" t="s">
        <v>492</v>
      </c>
      <c r="C404" s="14">
        <f>C405</f>
        <v>373700</v>
      </c>
      <c r="D404" s="14">
        <f>D405</f>
        <v>373700</v>
      </c>
      <c r="E404" s="17">
        <f t="shared" si="5"/>
        <v>100</v>
      </c>
    </row>
    <row r="405" spans="1:5" ht="62.4" x14ac:dyDescent="0.3">
      <c r="A405" s="2" t="s">
        <v>365</v>
      </c>
      <c r="B405" s="3" t="s">
        <v>40</v>
      </c>
      <c r="C405" s="14">
        <v>373700</v>
      </c>
      <c r="D405" s="14">
        <v>373700</v>
      </c>
      <c r="E405" s="17">
        <f t="shared" si="5"/>
        <v>100</v>
      </c>
    </row>
    <row r="406" spans="1:5" ht="31.2" x14ac:dyDescent="0.3">
      <c r="A406" s="2" t="s">
        <v>689</v>
      </c>
      <c r="B406" s="3" t="s">
        <v>691</v>
      </c>
      <c r="C406" s="14">
        <f>C407</f>
        <v>529646800</v>
      </c>
      <c r="D406" s="14">
        <f>D407</f>
        <v>1281542469.6199999</v>
      </c>
      <c r="E406" s="17">
        <f t="shared" si="5"/>
        <v>241.96171290376904</v>
      </c>
    </row>
    <row r="407" spans="1:5" ht="37.799999999999997" customHeight="1" x14ac:dyDescent="0.3">
      <c r="A407" s="2" t="s">
        <v>690</v>
      </c>
      <c r="B407" s="3" t="s">
        <v>692</v>
      </c>
      <c r="C407" s="14">
        <v>529646800</v>
      </c>
      <c r="D407" s="14">
        <v>1281542469.6199999</v>
      </c>
      <c r="E407" s="17">
        <f t="shared" si="5"/>
        <v>241.96171290376904</v>
      </c>
    </row>
    <row r="408" spans="1:5" ht="18" customHeight="1" x14ac:dyDescent="0.3">
      <c r="A408" s="19" t="s">
        <v>366</v>
      </c>
      <c r="B408" s="20" t="s">
        <v>41</v>
      </c>
      <c r="C408" s="13">
        <f>C410</f>
        <v>166643585.47</v>
      </c>
      <c r="D408" s="13">
        <f>D409</f>
        <v>60044286.350000001</v>
      </c>
      <c r="E408" s="18">
        <f t="shared" si="5"/>
        <v>36.031561719373514</v>
      </c>
    </row>
    <row r="409" spans="1:5" ht="31.2" x14ac:dyDescent="0.3">
      <c r="A409" s="2" t="s">
        <v>502</v>
      </c>
      <c r="B409" s="15" t="s">
        <v>493</v>
      </c>
      <c r="C409" s="14">
        <f>C410</f>
        <v>166643585.47</v>
      </c>
      <c r="D409" s="14">
        <f>D410</f>
        <v>60044286.350000001</v>
      </c>
      <c r="E409" s="17">
        <f t="shared" si="5"/>
        <v>36.031561719373514</v>
      </c>
    </row>
    <row r="410" spans="1:5" ht="93.6" x14ac:dyDescent="0.3">
      <c r="A410" s="2" t="s">
        <v>367</v>
      </c>
      <c r="B410" s="3" t="s">
        <v>42</v>
      </c>
      <c r="C410" s="14">
        <v>166643585.47</v>
      </c>
      <c r="D410" s="14">
        <v>60044286.350000001</v>
      </c>
      <c r="E410" s="17">
        <f t="shared" si="5"/>
        <v>36.031561719373514</v>
      </c>
    </row>
    <row r="411" spans="1:5" ht="78" x14ac:dyDescent="0.3">
      <c r="A411" s="19" t="s">
        <v>498</v>
      </c>
      <c r="B411" s="16" t="s">
        <v>159</v>
      </c>
      <c r="C411" s="13">
        <f>C412</f>
        <v>107021682.29000001</v>
      </c>
      <c r="D411" s="13">
        <f>D412</f>
        <v>159704414.15000001</v>
      </c>
      <c r="E411" s="18">
        <f t="shared" si="5"/>
        <v>149.22622288560549</v>
      </c>
    </row>
    <row r="412" spans="1:5" ht="66.75" customHeight="1" x14ac:dyDescent="0.3">
      <c r="A412" s="2" t="s">
        <v>499</v>
      </c>
      <c r="B412" s="15" t="s">
        <v>500</v>
      </c>
      <c r="C412" s="14">
        <f>C413</f>
        <v>107021682.29000001</v>
      </c>
      <c r="D412" s="14">
        <f>D413</f>
        <v>159704414.15000001</v>
      </c>
      <c r="E412" s="17">
        <f t="shared" si="5"/>
        <v>149.22622288560549</v>
      </c>
    </row>
    <row r="413" spans="1:5" ht="62.4" x14ac:dyDescent="0.3">
      <c r="A413" s="2" t="s">
        <v>503</v>
      </c>
      <c r="B413" s="15" t="s">
        <v>504</v>
      </c>
      <c r="C413" s="14">
        <f>C414+C418+C422+C423</f>
        <v>107021682.29000001</v>
      </c>
      <c r="D413" s="14">
        <f>D414+D418+D419+D420+D421+D422+D423</f>
        <v>159704414.15000001</v>
      </c>
      <c r="E413" s="17">
        <f t="shared" si="5"/>
        <v>149.22622288560549</v>
      </c>
    </row>
    <row r="414" spans="1:5" ht="31.2" x14ac:dyDescent="0.3">
      <c r="A414" s="2" t="s">
        <v>505</v>
      </c>
      <c r="B414" s="15" t="s">
        <v>494</v>
      </c>
      <c r="C414" s="14">
        <f>C415+C416+C417</f>
        <v>105729657.14</v>
      </c>
      <c r="D414" s="14">
        <f>D415+D416+D417</f>
        <v>155425105.81999999</v>
      </c>
      <c r="E414" s="17">
        <f t="shared" si="5"/>
        <v>147.00237381286186</v>
      </c>
    </row>
    <row r="415" spans="1:5" ht="31.2" x14ac:dyDescent="0.3">
      <c r="A415" s="2" t="s">
        <v>506</v>
      </c>
      <c r="B415" s="15" t="s">
        <v>495</v>
      </c>
      <c r="C415" s="14">
        <v>0</v>
      </c>
      <c r="D415" s="14">
        <v>29574312.260000002</v>
      </c>
      <c r="E415" s="17"/>
    </row>
    <row r="416" spans="1:5" ht="31.2" x14ac:dyDescent="0.3">
      <c r="A416" s="2" t="s">
        <v>507</v>
      </c>
      <c r="B416" s="15" t="s">
        <v>496</v>
      </c>
      <c r="C416" s="14">
        <v>0</v>
      </c>
      <c r="D416" s="14">
        <v>14240997.460000001</v>
      </c>
      <c r="E416" s="17"/>
    </row>
    <row r="417" spans="1:5" ht="31.2" x14ac:dyDescent="0.3">
      <c r="A417" s="2" t="s">
        <v>508</v>
      </c>
      <c r="B417" s="15" t="s">
        <v>497</v>
      </c>
      <c r="C417" s="14">
        <v>105729657.14</v>
      </c>
      <c r="D417" s="14">
        <v>111609796.09999999</v>
      </c>
      <c r="E417" s="17">
        <f t="shared" si="5"/>
        <v>105.56148494098861</v>
      </c>
    </row>
    <row r="418" spans="1:5" ht="50.4" customHeight="1" x14ac:dyDescent="0.3">
      <c r="A418" s="2" t="s">
        <v>820</v>
      </c>
      <c r="B418" s="15" t="s">
        <v>816</v>
      </c>
      <c r="C418" s="14">
        <v>0</v>
      </c>
      <c r="D418" s="14">
        <v>94785.37</v>
      </c>
      <c r="E418" s="17"/>
    </row>
    <row r="419" spans="1:5" ht="67.8" customHeight="1" x14ac:dyDescent="0.3">
      <c r="A419" s="2" t="s">
        <v>821</v>
      </c>
      <c r="B419" s="15" t="s">
        <v>817</v>
      </c>
      <c r="C419" s="14">
        <v>0</v>
      </c>
      <c r="D419" s="14">
        <v>47066.18</v>
      </c>
      <c r="E419" s="17"/>
    </row>
    <row r="420" spans="1:5" ht="56.4" customHeight="1" x14ac:dyDescent="0.3">
      <c r="A420" s="2" t="s">
        <v>864</v>
      </c>
      <c r="B420" s="15" t="s">
        <v>865</v>
      </c>
      <c r="C420" s="14">
        <v>0</v>
      </c>
      <c r="D420" s="14">
        <v>1650082.53</v>
      </c>
      <c r="E420" s="17"/>
    </row>
    <row r="421" spans="1:5" ht="46.8" x14ac:dyDescent="0.3">
      <c r="A421" s="2" t="s">
        <v>916</v>
      </c>
      <c r="B421" s="15" t="s">
        <v>917</v>
      </c>
      <c r="C421" s="14">
        <v>0</v>
      </c>
      <c r="D421" s="14">
        <v>9875.7900000000009</v>
      </c>
      <c r="E421" s="17"/>
    </row>
    <row r="422" spans="1:5" ht="68.400000000000006" customHeight="1" x14ac:dyDescent="0.3">
      <c r="A422" s="2" t="s">
        <v>822</v>
      </c>
      <c r="B422" s="15" t="s">
        <v>818</v>
      </c>
      <c r="C422" s="14">
        <v>0</v>
      </c>
      <c r="D422" s="14">
        <v>1512.36</v>
      </c>
      <c r="E422" s="17"/>
    </row>
    <row r="423" spans="1:5" ht="52.8" customHeight="1" x14ac:dyDescent="0.3">
      <c r="A423" s="2" t="s">
        <v>509</v>
      </c>
      <c r="B423" s="15" t="s">
        <v>819</v>
      </c>
      <c r="C423" s="14">
        <v>1292025.1499999999</v>
      </c>
      <c r="D423" s="14">
        <v>2475986.1</v>
      </c>
      <c r="E423" s="17">
        <f t="shared" si="5"/>
        <v>191.63606064479475</v>
      </c>
    </row>
    <row r="424" spans="1:5" ht="46.8" x14ac:dyDescent="0.3">
      <c r="A424" s="19" t="s">
        <v>368</v>
      </c>
      <c r="B424" s="20" t="s">
        <v>160</v>
      </c>
      <c r="C424" s="13">
        <f>C425</f>
        <v>-1067343.8199999998</v>
      </c>
      <c r="D424" s="13">
        <f>D425</f>
        <v>-48066854.620000005</v>
      </c>
      <c r="E424" s="18">
        <f t="shared" si="5"/>
        <v>4503.4087160405361</v>
      </c>
    </row>
    <row r="425" spans="1:5" ht="34.799999999999997" customHeight="1" x14ac:dyDescent="0.3">
      <c r="A425" s="2" t="s">
        <v>510</v>
      </c>
      <c r="B425" s="3" t="s">
        <v>511</v>
      </c>
      <c r="C425" s="14">
        <f>SUM(C426:C465)</f>
        <v>-1067343.8199999998</v>
      </c>
      <c r="D425" s="14">
        <f>SUM(D426:D465)</f>
        <v>-48066854.620000005</v>
      </c>
      <c r="E425" s="17">
        <f t="shared" si="5"/>
        <v>4503.4087160405361</v>
      </c>
    </row>
    <row r="426" spans="1:5" ht="46.8" x14ac:dyDescent="0.3">
      <c r="A426" s="2" t="s">
        <v>513</v>
      </c>
      <c r="B426" s="15" t="s">
        <v>512</v>
      </c>
      <c r="C426" s="14">
        <v>0</v>
      </c>
      <c r="D426" s="14">
        <v>-39704.629999999997</v>
      </c>
      <c r="E426" s="17"/>
    </row>
    <row r="427" spans="1:5" ht="46.8" x14ac:dyDescent="0.3">
      <c r="A427" s="2" t="s">
        <v>918</v>
      </c>
      <c r="B427" s="15" t="s">
        <v>919</v>
      </c>
      <c r="C427" s="14">
        <v>0</v>
      </c>
      <c r="D427" s="14">
        <v>-57721.85</v>
      </c>
      <c r="E427" s="17"/>
    </row>
    <row r="428" spans="1:5" ht="35.4" customHeight="1" x14ac:dyDescent="0.3">
      <c r="A428" s="2" t="s">
        <v>866</v>
      </c>
      <c r="B428" s="3" t="s">
        <v>867</v>
      </c>
      <c r="C428" s="14">
        <v>0</v>
      </c>
      <c r="D428" s="14">
        <v>-24943.51</v>
      </c>
      <c r="E428" s="17"/>
    </row>
    <row r="429" spans="1:5" ht="33" customHeight="1" x14ac:dyDescent="0.3">
      <c r="A429" s="2" t="s">
        <v>515</v>
      </c>
      <c r="B429" s="15" t="s">
        <v>514</v>
      </c>
      <c r="C429" s="14">
        <v>0</v>
      </c>
      <c r="D429" s="14">
        <v>-43866.75</v>
      </c>
      <c r="E429" s="17"/>
    </row>
    <row r="430" spans="1:5" ht="31.2" x14ac:dyDescent="0.3">
      <c r="A430" s="2" t="s">
        <v>516</v>
      </c>
      <c r="B430" s="15" t="s">
        <v>517</v>
      </c>
      <c r="C430" s="14">
        <v>0</v>
      </c>
      <c r="D430" s="14">
        <v>-766933.87</v>
      </c>
      <c r="E430" s="17"/>
    </row>
    <row r="431" spans="1:5" ht="31.2" x14ac:dyDescent="0.3">
      <c r="A431" s="2" t="s">
        <v>519</v>
      </c>
      <c r="B431" s="15" t="s">
        <v>518</v>
      </c>
      <c r="C431" s="14">
        <v>0</v>
      </c>
      <c r="D431" s="14">
        <v>-39628.32</v>
      </c>
      <c r="E431" s="17"/>
    </row>
    <row r="432" spans="1:5" ht="46.8" x14ac:dyDescent="0.3">
      <c r="A432" s="2" t="s">
        <v>521</v>
      </c>
      <c r="B432" s="15" t="s">
        <v>520</v>
      </c>
      <c r="C432" s="14">
        <v>0</v>
      </c>
      <c r="D432" s="14">
        <v>-330994.2</v>
      </c>
      <c r="E432" s="17"/>
    </row>
    <row r="433" spans="1:5" ht="46.8" x14ac:dyDescent="0.3">
      <c r="A433" s="2" t="s">
        <v>522</v>
      </c>
      <c r="B433" s="15" t="s">
        <v>523</v>
      </c>
      <c r="C433" s="14">
        <v>0</v>
      </c>
      <c r="D433" s="14">
        <v>-161659.12</v>
      </c>
      <c r="E433" s="17"/>
    </row>
    <row r="434" spans="1:5" ht="38.4" customHeight="1" x14ac:dyDescent="0.3">
      <c r="A434" s="2" t="s">
        <v>825</v>
      </c>
      <c r="B434" s="15" t="s">
        <v>823</v>
      </c>
      <c r="C434" s="14">
        <v>0</v>
      </c>
      <c r="D434" s="14">
        <v>-94785.37</v>
      </c>
      <c r="E434" s="17"/>
    </row>
    <row r="435" spans="1:5" ht="36.6" customHeight="1" x14ac:dyDescent="0.3">
      <c r="A435" s="2" t="s">
        <v>826</v>
      </c>
      <c r="B435" s="15" t="s">
        <v>824</v>
      </c>
      <c r="C435" s="14">
        <v>0</v>
      </c>
      <c r="D435" s="14">
        <v>-512534.9</v>
      </c>
      <c r="E435" s="17"/>
    </row>
    <row r="436" spans="1:5" ht="68.400000000000006" customHeight="1" x14ac:dyDescent="0.3">
      <c r="A436" s="2" t="s">
        <v>828</v>
      </c>
      <c r="B436" s="15" t="s">
        <v>827</v>
      </c>
      <c r="C436" s="14">
        <v>-40277.93</v>
      </c>
      <c r="D436" s="14">
        <v>-83578.86</v>
      </c>
      <c r="E436" s="17">
        <f t="shared" si="5"/>
        <v>207.50535094529434</v>
      </c>
    </row>
    <row r="437" spans="1:5" ht="46.8" x14ac:dyDescent="0.3">
      <c r="A437" s="2" t="s">
        <v>868</v>
      </c>
      <c r="B437" s="15" t="s">
        <v>869</v>
      </c>
      <c r="C437" s="14">
        <v>0</v>
      </c>
      <c r="D437" s="14">
        <v>-762670.64</v>
      </c>
      <c r="E437" s="17"/>
    </row>
    <row r="438" spans="1:5" ht="54" customHeight="1" x14ac:dyDescent="0.3">
      <c r="A438" s="2" t="s">
        <v>832</v>
      </c>
      <c r="B438" s="15" t="s">
        <v>829</v>
      </c>
      <c r="C438" s="14">
        <v>0</v>
      </c>
      <c r="D438" s="14">
        <v>-4793.29</v>
      </c>
      <c r="E438" s="17"/>
    </row>
    <row r="439" spans="1:5" ht="31.2" x14ac:dyDescent="0.3">
      <c r="A439" s="2" t="s">
        <v>920</v>
      </c>
      <c r="B439" s="15" t="s">
        <v>921</v>
      </c>
      <c r="C439" s="14">
        <v>0</v>
      </c>
      <c r="D439" s="14">
        <v>-2970000</v>
      </c>
      <c r="E439" s="17"/>
    </row>
    <row r="440" spans="1:5" ht="52.8" customHeight="1" x14ac:dyDescent="0.3">
      <c r="A440" s="2" t="s">
        <v>833</v>
      </c>
      <c r="B440" s="15" t="s">
        <v>830</v>
      </c>
      <c r="C440" s="14">
        <v>0</v>
      </c>
      <c r="D440" s="14">
        <v>-4608280</v>
      </c>
      <c r="E440" s="17"/>
    </row>
    <row r="441" spans="1:5" ht="52.2" customHeight="1" x14ac:dyDescent="0.3">
      <c r="A441" s="2" t="s">
        <v>872</v>
      </c>
      <c r="B441" s="15" t="s">
        <v>831</v>
      </c>
      <c r="C441" s="14">
        <v>0</v>
      </c>
      <c r="D441" s="14">
        <v>-7875073.5099999998</v>
      </c>
      <c r="E441" s="17"/>
    </row>
    <row r="442" spans="1:5" ht="46.8" x14ac:dyDescent="0.3">
      <c r="A442" s="2" t="s">
        <v>870</v>
      </c>
      <c r="B442" s="15" t="s">
        <v>873</v>
      </c>
      <c r="C442" s="14">
        <v>0</v>
      </c>
      <c r="D442" s="14">
        <v>-1518064.76</v>
      </c>
      <c r="E442" s="17"/>
    </row>
    <row r="443" spans="1:5" ht="46.8" x14ac:dyDescent="0.3">
      <c r="A443" s="2" t="s">
        <v>922</v>
      </c>
      <c r="B443" s="15" t="s">
        <v>923</v>
      </c>
      <c r="C443" s="14">
        <v>0</v>
      </c>
      <c r="D443" s="14">
        <v>-396072.1</v>
      </c>
      <c r="E443" s="17"/>
    </row>
    <row r="444" spans="1:5" ht="31.2" x14ac:dyDescent="0.3">
      <c r="A444" s="2" t="s">
        <v>871</v>
      </c>
      <c r="B444" s="15" t="s">
        <v>874</v>
      </c>
      <c r="C444" s="14">
        <v>0</v>
      </c>
      <c r="D444" s="14">
        <v>-595271.43999999994</v>
      </c>
      <c r="E444" s="17"/>
    </row>
    <row r="445" spans="1:5" ht="46.8" x14ac:dyDescent="0.3">
      <c r="A445" s="2" t="s">
        <v>524</v>
      </c>
      <c r="B445" s="15" t="s">
        <v>525</v>
      </c>
      <c r="C445" s="14">
        <v>0</v>
      </c>
      <c r="D445" s="14">
        <v>-1947448.64</v>
      </c>
      <c r="E445" s="17"/>
    </row>
    <row r="446" spans="1:5" ht="38.4" customHeight="1" x14ac:dyDescent="0.3">
      <c r="A446" s="2" t="s">
        <v>835</v>
      </c>
      <c r="B446" s="15" t="s">
        <v>834</v>
      </c>
      <c r="C446" s="14">
        <v>0</v>
      </c>
      <c r="D446" s="14">
        <v>-2998236.03</v>
      </c>
      <c r="E446" s="17"/>
    </row>
    <row r="447" spans="1:5" ht="31.2" x14ac:dyDescent="0.3">
      <c r="A447" s="2" t="s">
        <v>924</v>
      </c>
      <c r="B447" s="15" t="s">
        <v>925</v>
      </c>
      <c r="C447" s="14">
        <v>0</v>
      </c>
      <c r="D447" s="14">
        <v>-9777.0300000000007</v>
      </c>
      <c r="E447" s="17"/>
    </row>
    <row r="448" spans="1:5" ht="36.6" customHeight="1" x14ac:dyDescent="0.3">
      <c r="A448" s="2" t="s">
        <v>875</v>
      </c>
      <c r="B448" s="15" t="s">
        <v>876</v>
      </c>
      <c r="C448" s="14">
        <v>0</v>
      </c>
      <c r="D448" s="14">
        <v>-1373961.38</v>
      </c>
      <c r="E448" s="17"/>
    </row>
    <row r="449" spans="1:5" ht="31.2" x14ac:dyDescent="0.3">
      <c r="A449" s="2" t="s">
        <v>926</v>
      </c>
      <c r="B449" s="15" t="s">
        <v>927</v>
      </c>
      <c r="C449" s="14">
        <v>0</v>
      </c>
      <c r="D449" s="14">
        <v>-349438.44</v>
      </c>
      <c r="E449" s="17"/>
    </row>
    <row r="450" spans="1:5" ht="31.2" x14ac:dyDescent="0.3">
      <c r="A450" s="2" t="s">
        <v>526</v>
      </c>
      <c r="B450" s="3" t="s">
        <v>527</v>
      </c>
      <c r="C450" s="14">
        <v>0</v>
      </c>
      <c r="D450" s="14">
        <v>-23571.82</v>
      </c>
      <c r="E450" s="17"/>
    </row>
    <row r="451" spans="1:5" ht="54" customHeight="1" x14ac:dyDescent="0.3">
      <c r="A451" s="2" t="s">
        <v>528</v>
      </c>
      <c r="B451" s="3" t="s">
        <v>529</v>
      </c>
      <c r="C451" s="14">
        <v>-21811.919999999998</v>
      </c>
      <c r="D451" s="14">
        <v>-2937784.11</v>
      </c>
      <c r="E451" s="17">
        <f t="shared" si="5"/>
        <v>13468.709357085485</v>
      </c>
    </row>
    <row r="452" spans="1:5" ht="31.2" x14ac:dyDescent="0.3">
      <c r="A452" s="2" t="s">
        <v>369</v>
      </c>
      <c r="B452" s="3" t="s">
        <v>172</v>
      </c>
      <c r="C452" s="14">
        <v>-448.42</v>
      </c>
      <c r="D452" s="14">
        <v>-1062938.1100000001</v>
      </c>
      <c r="E452" s="17">
        <f t="shared" ref="E452:E466" si="6">D452/C452*100</f>
        <v>237040.74528343964</v>
      </c>
    </row>
    <row r="453" spans="1:5" ht="93.6" x14ac:dyDescent="0.3">
      <c r="A453" s="2" t="s">
        <v>694</v>
      </c>
      <c r="B453" s="3" t="s">
        <v>693</v>
      </c>
      <c r="C453" s="14">
        <v>0</v>
      </c>
      <c r="D453" s="14">
        <v>-75995.460000000006</v>
      </c>
      <c r="E453" s="17"/>
    </row>
    <row r="454" spans="1:5" ht="62.4" x14ac:dyDescent="0.3">
      <c r="A454" s="2" t="s">
        <v>370</v>
      </c>
      <c r="B454" s="3" t="s">
        <v>161</v>
      </c>
      <c r="C454" s="14">
        <v>-159680.48000000001</v>
      </c>
      <c r="D454" s="14">
        <v>-4098892.03</v>
      </c>
      <c r="E454" s="17">
        <f t="shared" si="6"/>
        <v>2566.9336853195828</v>
      </c>
    </row>
    <row r="455" spans="1:5" ht="109.2" x14ac:dyDescent="0.3">
      <c r="A455" s="2" t="s">
        <v>530</v>
      </c>
      <c r="B455" s="3" t="s">
        <v>541</v>
      </c>
      <c r="C455" s="14">
        <v>0</v>
      </c>
      <c r="D455" s="14">
        <v>-347558.28</v>
      </c>
      <c r="E455" s="17"/>
    </row>
    <row r="456" spans="1:5" ht="62.4" x14ac:dyDescent="0.3">
      <c r="A456" s="2" t="s">
        <v>697</v>
      </c>
      <c r="B456" s="3" t="s">
        <v>695</v>
      </c>
      <c r="C456" s="14">
        <v>0</v>
      </c>
      <c r="D456" s="14">
        <v>-1.68</v>
      </c>
      <c r="E456" s="17"/>
    </row>
    <row r="457" spans="1:5" ht="62.4" x14ac:dyDescent="0.3">
      <c r="A457" s="2" t="s">
        <v>698</v>
      </c>
      <c r="B457" s="3" t="s">
        <v>696</v>
      </c>
      <c r="C457" s="14">
        <v>0</v>
      </c>
      <c r="D457" s="14">
        <v>-1413.23</v>
      </c>
      <c r="E457" s="17"/>
    </row>
    <row r="458" spans="1:5" ht="46.8" x14ac:dyDescent="0.3">
      <c r="A458" s="2" t="s">
        <v>877</v>
      </c>
      <c r="B458" s="3" t="s">
        <v>878</v>
      </c>
      <c r="C458" s="14">
        <v>0</v>
      </c>
      <c r="D458" s="14">
        <v>-22922.65</v>
      </c>
      <c r="E458" s="17"/>
    </row>
    <row r="459" spans="1:5" ht="69.599999999999994" customHeight="1" x14ac:dyDescent="0.3">
      <c r="A459" s="2" t="s">
        <v>838</v>
      </c>
      <c r="B459" s="3" t="s">
        <v>836</v>
      </c>
      <c r="C459" s="14">
        <v>0</v>
      </c>
      <c r="D459" s="14">
        <v>-1512.36</v>
      </c>
      <c r="E459" s="17"/>
    </row>
    <row r="460" spans="1:5" ht="52.2" customHeight="1" x14ac:dyDescent="0.3">
      <c r="A460" s="2" t="s">
        <v>839</v>
      </c>
      <c r="B460" s="3" t="s">
        <v>837</v>
      </c>
      <c r="C460" s="14">
        <v>0</v>
      </c>
      <c r="D460" s="14">
        <v>-5451813.5800000001</v>
      </c>
      <c r="E460" s="17"/>
    </row>
    <row r="461" spans="1:5" ht="99" customHeight="1" x14ac:dyDescent="0.3">
      <c r="A461" s="2" t="s">
        <v>842</v>
      </c>
      <c r="B461" s="3" t="s">
        <v>840</v>
      </c>
      <c r="C461" s="14">
        <v>-845125.07</v>
      </c>
      <c r="D461" s="14">
        <v>-845125.07</v>
      </c>
      <c r="E461" s="17">
        <f>D461/C461*100</f>
        <v>100</v>
      </c>
    </row>
    <row r="462" spans="1:5" ht="147" customHeight="1" x14ac:dyDescent="0.3">
      <c r="A462" s="2" t="s">
        <v>843</v>
      </c>
      <c r="B462" s="3" t="s">
        <v>841</v>
      </c>
      <c r="C462" s="14">
        <v>0</v>
      </c>
      <c r="D462" s="14">
        <v>-71879.03</v>
      </c>
      <c r="E462" s="17"/>
    </row>
    <row r="463" spans="1:5" ht="84" customHeight="1" x14ac:dyDescent="0.3">
      <c r="A463" s="2" t="s">
        <v>845</v>
      </c>
      <c r="B463" s="3" t="s">
        <v>844</v>
      </c>
      <c r="C463" s="14">
        <v>0</v>
      </c>
      <c r="D463" s="14">
        <v>-16423.55</v>
      </c>
      <c r="E463" s="17"/>
    </row>
    <row r="464" spans="1:5" ht="46.8" x14ac:dyDescent="0.3">
      <c r="A464" s="2" t="s">
        <v>879</v>
      </c>
      <c r="B464" s="3" t="s">
        <v>880</v>
      </c>
      <c r="C464" s="14">
        <v>0</v>
      </c>
      <c r="D464" s="14">
        <v>-2080971.25</v>
      </c>
      <c r="E464" s="17"/>
    </row>
    <row r="465" spans="1:5" ht="46.8" x14ac:dyDescent="0.3">
      <c r="A465" s="2" t="s">
        <v>531</v>
      </c>
      <c r="B465" s="15" t="s">
        <v>532</v>
      </c>
      <c r="C465" s="14">
        <v>0</v>
      </c>
      <c r="D465" s="14">
        <v>-3462613.77</v>
      </c>
      <c r="E465" s="17"/>
    </row>
    <row r="466" spans="1:5" ht="20.25" customHeight="1" x14ac:dyDescent="0.3">
      <c r="A466" s="22" t="s">
        <v>43</v>
      </c>
      <c r="B466" s="23"/>
      <c r="C466" s="13">
        <f>C4+C226</f>
        <v>75148743723.940002</v>
      </c>
      <c r="D466" s="13">
        <f>D4+D226</f>
        <v>57806577659.32</v>
      </c>
      <c r="E466" s="18">
        <f t="shared" si="6"/>
        <v>76.922879604845164</v>
      </c>
    </row>
    <row r="469" spans="1:5" x14ac:dyDescent="0.3">
      <c r="D469" s="9"/>
    </row>
    <row r="470" spans="1:5" x14ac:dyDescent="0.3">
      <c r="B470" s="11"/>
      <c r="D470" s="6"/>
      <c r="E470" s="6"/>
    </row>
    <row r="474" spans="1:5" x14ac:dyDescent="0.3">
      <c r="B474" s="12"/>
      <c r="C474" s="5"/>
    </row>
    <row r="475" spans="1:5" x14ac:dyDescent="0.3">
      <c r="B475" s="12"/>
      <c r="C475" s="5"/>
    </row>
  </sheetData>
  <mergeCells count="3">
    <mergeCell ref="A466:B466"/>
    <mergeCell ref="A2:E2"/>
    <mergeCell ref="A1:E1"/>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2021-07-20T11:43:28Z</cp:lastPrinted>
  <dcterms:created xsi:type="dcterms:W3CDTF">2018-12-25T15:55:39Z</dcterms:created>
  <dcterms:modified xsi:type="dcterms:W3CDTF">2021-10-19T13:22:50Z</dcterms:modified>
</cp:coreProperties>
</file>